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Kirklan/Desktop/General Academic/Templates/Statistical Analysis Program/"/>
    </mc:Choice>
  </mc:AlternateContent>
  <xr:revisionPtr revIDLastSave="0" documentId="13_ncr:1_{5B8983ED-EBE3-C049-8CDA-69FA0FB13CED}" xr6:coauthVersionLast="36" xr6:coauthVersionMax="36" xr10:uidLastSave="{00000000-0000-0000-0000-000000000000}"/>
  <bookViews>
    <workbookView xWindow="2720" yWindow="1460" windowWidth="25360" windowHeight="14260" tabRatio="500" activeTab="1" xr2:uid="{00000000-000D-0000-FFFF-FFFF00000000}"/>
  </bookViews>
  <sheets>
    <sheet name="SAMPLE" sheetId="30" r:id="rId1"/>
    <sheet name="Unit Assessment 1" sheetId="1" r:id="rId2"/>
    <sheet name="Unit Assessment 2" sheetId="34" r:id="rId3"/>
    <sheet name="Unit Assessment 3" sheetId="35" r:id="rId4"/>
  </sheets>
  <definedNames>
    <definedName name="_xlnm.Print_Area" localSheetId="0">SAMPLE!$A$1:$O$51</definedName>
    <definedName name="_xlnm.Print_Area" localSheetId="1">'Unit Assessment 1'!$A$1:$O$51</definedName>
    <definedName name="_xlnm.Print_Area" localSheetId="2">'Unit Assessment 2'!$A$1:$O$51</definedName>
    <definedName name="_xlnm.Print_Area" localSheetId="3">'Unit Assessment 3'!$A$1:$O$51</definedName>
  </definedNames>
  <calcPr calcId="162913" iterate="1" iterateCount="1" iterateDelta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1" i="35" l="1"/>
  <c r="O59" i="35"/>
  <c r="N41" i="35"/>
  <c r="N59" i="35"/>
  <c r="M41" i="35"/>
  <c r="M59" i="35"/>
  <c r="L41" i="35"/>
  <c r="L59" i="35"/>
  <c r="K41" i="35"/>
  <c r="K59" i="35"/>
  <c r="J41" i="35"/>
  <c r="J59" i="35"/>
  <c r="I41" i="35"/>
  <c r="I59" i="35"/>
  <c r="H41" i="35"/>
  <c r="H59" i="35"/>
  <c r="G41" i="35"/>
  <c r="G59" i="35"/>
  <c r="F41" i="35"/>
  <c r="F59" i="35"/>
  <c r="E41" i="35"/>
  <c r="E59" i="35"/>
  <c r="D41" i="35"/>
  <c r="D59" i="35"/>
  <c r="B59" i="35"/>
  <c r="O40" i="35"/>
  <c r="O58" i="35"/>
  <c r="N40" i="35"/>
  <c r="N58" i="35"/>
  <c r="M40" i="35"/>
  <c r="M58" i="35"/>
  <c r="L40" i="35"/>
  <c r="L58" i="35"/>
  <c r="K40" i="35"/>
  <c r="K58" i="35"/>
  <c r="J40" i="35"/>
  <c r="J58" i="35"/>
  <c r="I40" i="35"/>
  <c r="I58" i="35"/>
  <c r="H40" i="35"/>
  <c r="H58" i="35"/>
  <c r="G40" i="35"/>
  <c r="G58" i="35"/>
  <c r="F40" i="35"/>
  <c r="F58" i="35"/>
  <c r="E40" i="35"/>
  <c r="E58" i="35"/>
  <c r="D40" i="35"/>
  <c r="D58" i="35"/>
  <c r="B58" i="35"/>
  <c r="O39" i="35"/>
  <c r="O57" i="35"/>
  <c r="N39" i="35"/>
  <c r="N57" i="35"/>
  <c r="M39" i="35"/>
  <c r="M57" i="35"/>
  <c r="L39" i="35"/>
  <c r="L57" i="35"/>
  <c r="K39" i="35"/>
  <c r="K57" i="35"/>
  <c r="J39" i="35"/>
  <c r="J57" i="35"/>
  <c r="I39" i="35"/>
  <c r="I57" i="35"/>
  <c r="H39" i="35"/>
  <c r="H57" i="35"/>
  <c r="G39" i="35"/>
  <c r="G57" i="35"/>
  <c r="F39" i="35"/>
  <c r="F57" i="35"/>
  <c r="E39" i="35"/>
  <c r="E57" i="35"/>
  <c r="D39" i="35"/>
  <c r="D57" i="35"/>
  <c r="B57" i="35"/>
  <c r="O38" i="35"/>
  <c r="O56" i="35"/>
  <c r="N38" i="35"/>
  <c r="N56" i="35"/>
  <c r="M38" i="35"/>
  <c r="M56" i="35"/>
  <c r="L38" i="35"/>
  <c r="L56" i="35"/>
  <c r="K38" i="35"/>
  <c r="K56" i="35"/>
  <c r="J38" i="35"/>
  <c r="J56" i="35"/>
  <c r="I38" i="35"/>
  <c r="I56" i="35"/>
  <c r="H38" i="35"/>
  <c r="H56" i="35"/>
  <c r="G38" i="35"/>
  <c r="G56" i="35"/>
  <c r="F38" i="35"/>
  <c r="F56" i="35"/>
  <c r="E38" i="35"/>
  <c r="E56" i="35"/>
  <c r="D38" i="35"/>
  <c r="D56" i="35"/>
  <c r="B56" i="35"/>
  <c r="O42" i="35"/>
  <c r="O54" i="35"/>
  <c r="N42" i="35"/>
  <c r="N54" i="35"/>
  <c r="M42" i="35"/>
  <c r="M54" i="35"/>
  <c r="L42" i="35"/>
  <c r="L54" i="35"/>
  <c r="K42" i="35"/>
  <c r="K54" i="35"/>
  <c r="J42" i="35"/>
  <c r="J54" i="35"/>
  <c r="I42" i="35"/>
  <c r="I54" i="35"/>
  <c r="H42" i="35"/>
  <c r="H54" i="35"/>
  <c r="G42" i="35"/>
  <c r="G54" i="35"/>
  <c r="F42" i="35"/>
  <c r="F54" i="35"/>
  <c r="E42" i="35"/>
  <c r="E54" i="35"/>
  <c r="D42" i="35"/>
  <c r="D54" i="35"/>
  <c r="O53" i="35"/>
  <c r="N53" i="35"/>
  <c r="M53" i="35"/>
  <c r="L53" i="35"/>
  <c r="K53" i="35"/>
  <c r="J53" i="35"/>
  <c r="I53" i="35"/>
  <c r="H53" i="35"/>
  <c r="G53" i="35"/>
  <c r="F53" i="35"/>
  <c r="E53" i="35"/>
  <c r="D53" i="35"/>
  <c r="O41" i="34"/>
  <c r="O59" i="34"/>
  <c r="N41" i="34"/>
  <c r="N59" i="34"/>
  <c r="M41" i="34"/>
  <c r="M59" i="34"/>
  <c r="L41" i="34"/>
  <c r="L59" i="34"/>
  <c r="K41" i="34"/>
  <c r="K59" i="34"/>
  <c r="J41" i="34"/>
  <c r="J59" i="34"/>
  <c r="I41" i="34"/>
  <c r="I59" i="34"/>
  <c r="H41" i="34"/>
  <c r="H59" i="34"/>
  <c r="G41" i="34"/>
  <c r="G59" i="34"/>
  <c r="F41" i="34"/>
  <c r="F59" i="34"/>
  <c r="E41" i="34"/>
  <c r="E59" i="34"/>
  <c r="D41" i="34"/>
  <c r="D59" i="34"/>
  <c r="B59" i="34"/>
  <c r="O40" i="34"/>
  <c r="O58" i="34"/>
  <c r="N40" i="34"/>
  <c r="N58" i="34"/>
  <c r="M40" i="34"/>
  <c r="M58" i="34"/>
  <c r="L40" i="34"/>
  <c r="L58" i="34"/>
  <c r="K40" i="34"/>
  <c r="K58" i="34"/>
  <c r="J40" i="34"/>
  <c r="J58" i="34"/>
  <c r="I40" i="34"/>
  <c r="I58" i="34"/>
  <c r="H40" i="34"/>
  <c r="H58" i="34"/>
  <c r="G40" i="34"/>
  <c r="G58" i="34"/>
  <c r="F40" i="34"/>
  <c r="F58" i="34"/>
  <c r="E40" i="34"/>
  <c r="E58" i="34"/>
  <c r="D40" i="34"/>
  <c r="D58" i="34"/>
  <c r="B58" i="34"/>
  <c r="O39" i="34"/>
  <c r="O57" i="34"/>
  <c r="N39" i="34"/>
  <c r="N57" i="34"/>
  <c r="M39" i="34"/>
  <c r="M57" i="34"/>
  <c r="L39" i="34"/>
  <c r="L57" i="34"/>
  <c r="K39" i="34"/>
  <c r="K57" i="34"/>
  <c r="J39" i="34"/>
  <c r="J57" i="34"/>
  <c r="I39" i="34"/>
  <c r="I57" i="34"/>
  <c r="H39" i="34"/>
  <c r="H57" i="34"/>
  <c r="G39" i="34"/>
  <c r="G57" i="34"/>
  <c r="F39" i="34"/>
  <c r="F57" i="34"/>
  <c r="E39" i="34"/>
  <c r="E57" i="34"/>
  <c r="D39" i="34"/>
  <c r="D57" i="34"/>
  <c r="B57" i="34"/>
  <c r="O38" i="34"/>
  <c r="O56" i="34"/>
  <c r="N38" i="34"/>
  <c r="N56" i="34"/>
  <c r="M38" i="34"/>
  <c r="M56" i="34"/>
  <c r="L38" i="34"/>
  <c r="L56" i="34"/>
  <c r="K38" i="34"/>
  <c r="K56" i="34"/>
  <c r="J38" i="34"/>
  <c r="J56" i="34"/>
  <c r="I38" i="34"/>
  <c r="I56" i="34"/>
  <c r="H38" i="34"/>
  <c r="H56" i="34"/>
  <c r="G38" i="34"/>
  <c r="G56" i="34"/>
  <c r="F38" i="34"/>
  <c r="F56" i="34"/>
  <c r="E38" i="34"/>
  <c r="E56" i="34"/>
  <c r="D38" i="34"/>
  <c r="D56" i="34"/>
  <c r="B56" i="34"/>
  <c r="O42" i="34"/>
  <c r="O54" i="34"/>
  <c r="N42" i="34"/>
  <c r="N54" i="34"/>
  <c r="M42" i="34"/>
  <c r="M54" i="34"/>
  <c r="L42" i="34"/>
  <c r="L54" i="34"/>
  <c r="K42" i="34"/>
  <c r="K54" i="34"/>
  <c r="J42" i="34"/>
  <c r="J54" i="34"/>
  <c r="I42" i="34"/>
  <c r="I54" i="34"/>
  <c r="H42" i="34"/>
  <c r="H54" i="34"/>
  <c r="G42" i="34"/>
  <c r="G54" i="34"/>
  <c r="F42" i="34"/>
  <c r="F54" i="34"/>
  <c r="E42" i="34"/>
  <c r="E54" i="34"/>
  <c r="D42" i="34"/>
  <c r="D54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E56" i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D59" i="1"/>
  <c r="D58" i="1"/>
  <c r="D57" i="1"/>
  <c r="D56" i="1"/>
  <c r="B59" i="1"/>
  <c r="B58" i="1"/>
  <c r="B57" i="1"/>
  <c r="B56" i="1"/>
  <c r="O38" i="1"/>
  <c r="O39" i="1"/>
  <c r="O40" i="1"/>
  <c r="O41" i="1"/>
  <c r="O42" i="1"/>
  <c r="N38" i="1"/>
  <c r="N39" i="1"/>
  <c r="N40" i="1"/>
  <c r="N41" i="1"/>
  <c r="N42" i="1"/>
  <c r="M38" i="1"/>
  <c r="M39" i="1"/>
  <c r="M40" i="1"/>
  <c r="M41" i="1"/>
  <c r="M42" i="1"/>
  <c r="L38" i="1"/>
  <c r="L39" i="1"/>
  <c r="L40" i="1"/>
  <c r="L41" i="1"/>
  <c r="L42" i="1"/>
  <c r="K38" i="1"/>
  <c r="K39" i="1"/>
  <c r="K40" i="1"/>
  <c r="K41" i="1"/>
  <c r="K42" i="1"/>
  <c r="J38" i="1"/>
  <c r="J39" i="1"/>
  <c r="J40" i="1"/>
  <c r="J41" i="1"/>
  <c r="J42" i="1"/>
  <c r="I38" i="1"/>
  <c r="I39" i="1"/>
  <c r="I40" i="1"/>
  <c r="I41" i="1"/>
  <c r="I42" i="1"/>
  <c r="H38" i="1"/>
  <c r="H39" i="1"/>
  <c r="H40" i="1"/>
  <c r="H41" i="1"/>
  <c r="H42" i="1"/>
  <c r="G38" i="1"/>
  <c r="G39" i="1"/>
  <c r="G40" i="1"/>
  <c r="G41" i="1"/>
  <c r="G42" i="1"/>
  <c r="F38" i="1"/>
  <c r="F39" i="1"/>
  <c r="F40" i="1"/>
  <c r="F41" i="1"/>
  <c r="F42" i="1"/>
  <c r="E38" i="1"/>
  <c r="E39" i="1"/>
  <c r="E40" i="1"/>
  <c r="E41" i="1"/>
  <c r="E42" i="1"/>
  <c r="E53" i="1"/>
  <c r="E54" i="1"/>
  <c r="D38" i="1"/>
  <c r="D39" i="1"/>
  <c r="D40" i="1"/>
  <c r="D41" i="1"/>
  <c r="D42" i="1"/>
  <c r="D53" i="1"/>
  <c r="F53" i="1"/>
  <c r="G53" i="1"/>
  <c r="H53" i="1"/>
  <c r="I53" i="1"/>
  <c r="J53" i="1"/>
  <c r="K53" i="1"/>
  <c r="L53" i="1"/>
  <c r="M53" i="1"/>
  <c r="N53" i="1"/>
  <c r="O53" i="1"/>
  <c r="D54" i="1"/>
  <c r="F54" i="1"/>
  <c r="G54" i="1"/>
  <c r="H54" i="1"/>
  <c r="I54" i="1"/>
  <c r="J54" i="1"/>
  <c r="K54" i="1"/>
  <c r="L54" i="1"/>
  <c r="M54" i="1"/>
  <c r="N54" i="1"/>
  <c r="O54" i="1"/>
  <c r="O42" i="30"/>
  <c r="N42" i="30"/>
  <c r="M42" i="30"/>
  <c r="L42" i="30"/>
  <c r="K42" i="30"/>
  <c r="J42" i="30"/>
  <c r="I42" i="30"/>
  <c r="H42" i="30"/>
  <c r="G42" i="30"/>
  <c r="F42" i="30"/>
  <c r="E38" i="30"/>
  <c r="E39" i="30"/>
  <c r="E40" i="30"/>
  <c r="E41" i="30"/>
  <c r="E42" i="30"/>
  <c r="D38" i="30"/>
  <c r="D39" i="30"/>
  <c r="D40" i="30"/>
  <c r="D41" i="30"/>
  <c r="D42" i="30"/>
  <c r="O38" i="30"/>
  <c r="O39" i="30"/>
  <c r="O40" i="30"/>
  <c r="O41" i="30"/>
  <c r="N38" i="30"/>
  <c r="N39" i="30"/>
  <c r="N40" i="30"/>
  <c r="N41" i="30"/>
  <c r="M38" i="30"/>
  <c r="M39" i="30"/>
  <c r="M40" i="30"/>
  <c r="M41" i="30"/>
  <c r="L38" i="30"/>
  <c r="L39" i="30"/>
  <c r="L40" i="30"/>
  <c r="L41" i="30"/>
  <c r="K38" i="30"/>
  <c r="K39" i="30"/>
  <c r="K40" i="30"/>
  <c r="K41" i="30"/>
  <c r="J38" i="30"/>
  <c r="J39" i="30"/>
  <c r="J40" i="30"/>
  <c r="J41" i="30"/>
  <c r="I38" i="30"/>
  <c r="I39" i="30"/>
  <c r="I40" i="30"/>
  <c r="I41" i="30"/>
  <c r="H38" i="30"/>
  <c r="H39" i="30"/>
  <c r="H40" i="30"/>
  <c r="H41" i="30"/>
  <c r="G38" i="30"/>
  <c r="G39" i="30"/>
  <c r="G40" i="30"/>
  <c r="G41" i="30"/>
  <c r="F38" i="30"/>
  <c r="F39" i="30"/>
  <c r="F40" i="30"/>
  <c r="F41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D53" i="30"/>
</calcChain>
</file>

<file path=xl/sharedStrings.xml><?xml version="1.0" encoding="utf-8"?>
<sst xmlns="http://schemas.openxmlformats.org/spreadsheetml/2006/main" count="312" uniqueCount="71">
  <si>
    <t>Standards Tracking Sheet</t>
  </si>
  <si>
    <t>Needs Improvement</t>
  </si>
  <si>
    <t>Basic</t>
  </si>
  <si>
    <t>Proficient</t>
  </si>
  <si>
    <t>Advanced</t>
  </si>
  <si>
    <t xml:space="preserve">Directions: </t>
  </si>
  <si>
    <t>Last Name</t>
  </si>
  <si>
    <t>First Name</t>
  </si>
  <si>
    <t>Standard 1</t>
  </si>
  <si>
    <t>(Type Standard Here)</t>
  </si>
  <si>
    <t>#</t>
  </si>
  <si>
    <t>NI</t>
  </si>
  <si>
    <t>B</t>
  </si>
  <si>
    <t>P</t>
  </si>
  <si>
    <t>A</t>
  </si>
  <si>
    <t>Standard 2</t>
  </si>
  <si>
    <t>Standard 3</t>
  </si>
  <si>
    <t>Standard 4</t>
  </si>
  <si>
    <t>Standard 5</t>
  </si>
  <si>
    <t>Standard 6</t>
  </si>
  <si>
    <t>Standard 7</t>
  </si>
  <si>
    <t>Standard 8</t>
  </si>
  <si>
    <t>Standard 9</t>
  </si>
  <si>
    <t>Standard 10</t>
  </si>
  <si>
    <t>Standard 11</t>
  </si>
  <si>
    <t>Standard 12</t>
  </si>
  <si>
    <t>Subject:</t>
  </si>
  <si>
    <t>Unit:</t>
  </si>
  <si>
    <t>Descriptive Statistics</t>
  </si>
  <si>
    <t>% at P or Above</t>
  </si>
  <si>
    <t>Mean Rating</t>
  </si>
  <si>
    <t>Scale</t>
  </si>
  <si>
    <t>Enter a NI, B, P, A as the student's grade for each standard assessed on the test/PA. At the bottom, score reports (mean, % above proficient, and a bar graph) will appear</t>
  </si>
  <si>
    <t>Fowler</t>
  </si>
  <si>
    <t>Dexter</t>
  </si>
  <si>
    <t>Bryant</t>
  </si>
  <si>
    <t>Kris</t>
  </si>
  <si>
    <t>Rizzo</t>
  </si>
  <si>
    <t>Anthony</t>
  </si>
  <si>
    <t>Schwarber</t>
  </si>
  <si>
    <t>Kyle</t>
  </si>
  <si>
    <t>Zobrist</t>
  </si>
  <si>
    <t>Ben</t>
  </si>
  <si>
    <t>Contreras</t>
  </si>
  <si>
    <t>Willson</t>
  </si>
  <si>
    <t>Javier</t>
  </si>
  <si>
    <t>Baez</t>
  </si>
  <si>
    <t>Russell</t>
  </si>
  <si>
    <t>Addison</t>
  </si>
  <si>
    <t>Heyward</t>
  </si>
  <si>
    <t>Jason</t>
  </si>
  <si>
    <t>Hendricks</t>
  </si>
  <si>
    <t>Davis</t>
  </si>
  <si>
    <t>Rajai</t>
  </si>
  <si>
    <t>5th Math</t>
  </si>
  <si>
    <t>Add &amp; Subtract Fractions w/ Unlike CCSS.MATH.CONTENT.5.NF.A.1</t>
  </si>
  <si>
    <t>Solve Word Problems for Add &amp; Subtract
CCSS.MATH.CONTENT.5.NF.A.2</t>
  </si>
  <si>
    <t>Frequency</t>
  </si>
  <si>
    <t>Williams</t>
  </si>
  <si>
    <t>Serena</t>
  </si>
  <si>
    <t>Hamm</t>
  </si>
  <si>
    <t>Mia</t>
  </si>
  <si>
    <t>Venus</t>
  </si>
  <si>
    <t>Morgan</t>
  </si>
  <si>
    <t>Alex</t>
  </si>
  <si>
    <t>Biles</t>
  </si>
  <si>
    <t>Simone</t>
  </si>
  <si>
    <t>Whalen</t>
  </si>
  <si>
    <t>Lindsay</t>
  </si>
  <si>
    <t>Ogunbowale</t>
  </si>
  <si>
    <t>Arike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</si>
</sst>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0" xfId="0" applyBorder="1" applyAlignment="1">
      <alignment wrapText="1"/>
    </xf>
    <xf numFmtId="0" fontId="1" fillId="0" borderId="4" xfId="0" applyFont="1" applyBorder="1" applyAlignment="1">
      <alignment horizontal="right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9" fontId="0" fillId="0" borderId="7" xfId="23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2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9" fontId="0" fillId="0" borderId="7" xfId="23" applyNumberFormat="1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23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SAMPLE!$D$8</c:f>
              <c:strCache>
                <c:ptCount val="1"/>
                <c:pt idx="0">
                  <c:v>Standard 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SAMPLE!$D$38:$D$41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4-D547-B153-D23282A55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61064"/>
        <c:axId val="-2139064104"/>
      </c:barChart>
      <c:catAx>
        <c:axId val="-2139061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64104"/>
        <c:crosses val="autoZero"/>
        <c:auto val="1"/>
        <c:lblAlgn val="ctr"/>
        <c:lblOffset val="100"/>
        <c:noMultiLvlLbl val="0"/>
      </c:catAx>
      <c:valAx>
        <c:axId val="-2139064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61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SAMPLE!$M$8</c:f>
              <c:strCache>
                <c:ptCount val="1"/>
                <c:pt idx="0">
                  <c:v>Standard 10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SAMPLE!$M$38:$M$41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8-E94B-888B-5B66605BB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3156200"/>
        <c:axId val="2102851272"/>
      </c:barChart>
      <c:catAx>
        <c:axId val="2103156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2851272"/>
        <c:crosses val="autoZero"/>
        <c:auto val="1"/>
        <c:lblAlgn val="ctr"/>
        <c:lblOffset val="100"/>
        <c:noMultiLvlLbl val="0"/>
      </c:catAx>
      <c:valAx>
        <c:axId val="2102851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156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SAMPLE!$N$8</c:f>
              <c:strCache>
                <c:ptCount val="1"/>
                <c:pt idx="0">
                  <c:v>Standard 11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SAMPLE!$N$38:$N$41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0-CA40-A448-463D47B0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6656360"/>
        <c:axId val="2107574728"/>
      </c:barChart>
      <c:catAx>
        <c:axId val="2106656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74728"/>
        <c:crosses val="autoZero"/>
        <c:auto val="1"/>
        <c:lblAlgn val="ctr"/>
        <c:lblOffset val="100"/>
        <c:noMultiLvlLbl val="0"/>
      </c:catAx>
      <c:valAx>
        <c:axId val="210757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6656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SAMPLE!$O$8</c:f>
              <c:strCache>
                <c:ptCount val="1"/>
                <c:pt idx="0">
                  <c:v>Standard 12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SAMPLE!$O$38:$O$41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E-CC48-81A7-992DA8BA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673272"/>
        <c:axId val="2107562712"/>
      </c:barChart>
      <c:catAx>
        <c:axId val="2078673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62712"/>
        <c:crosses val="autoZero"/>
        <c:auto val="1"/>
        <c:lblAlgn val="ctr"/>
        <c:lblOffset val="100"/>
        <c:noMultiLvlLbl val="0"/>
      </c:catAx>
      <c:valAx>
        <c:axId val="2107562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7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1'!$D$8</c:f>
              <c:strCache>
                <c:ptCount val="1"/>
                <c:pt idx="0">
                  <c:v>Standard 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1'!$D$38:$D$41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7-9C44-AEFF-708291D7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61064"/>
        <c:axId val="-2139064104"/>
      </c:barChart>
      <c:catAx>
        <c:axId val="-2139061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64104"/>
        <c:crosses val="autoZero"/>
        <c:auto val="1"/>
        <c:lblAlgn val="ctr"/>
        <c:lblOffset val="100"/>
        <c:noMultiLvlLbl val="0"/>
      </c:catAx>
      <c:valAx>
        <c:axId val="-2139064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61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1'!$E$8</c:f>
              <c:strCache>
                <c:ptCount val="1"/>
                <c:pt idx="0">
                  <c:v>Standard 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1'!$E$38:$E$41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7-064E-B5F4-2E4A8DC9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90088"/>
        <c:axId val="-2139093144"/>
      </c:barChart>
      <c:catAx>
        <c:axId val="-2139090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93144"/>
        <c:crosses val="autoZero"/>
        <c:auto val="1"/>
        <c:lblAlgn val="ctr"/>
        <c:lblOffset val="100"/>
        <c:noMultiLvlLbl val="0"/>
      </c:catAx>
      <c:valAx>
        <c:axId val="-2139093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90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E-FC45-BAD1-E621BD56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367208"/>
        <c:axId val="2088575064"/>
      </c:barChart>
      <c:catAx>
        <c:axId val="2088367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75064"/>
        <c:crosses val="autoZero"/>
        <c:auto val="1"/>
        <c:lblAlgn val="ctr"/>
        <c:lblOffset val="100"/>
        <c:noMultiLvlLbl val="0"/>
      </c:catAx>
      <c:valAx>
        <c:axId val="2088575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367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</a:t>
            </a:r>
            <a:r>
              <a:rPr lang="en-US" baseline="0"/>
              <a:t> 4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'Unit Assessment 1'!$F$8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B-254E-B6D5-A62B6A95FDDF}"/>
            </c:ext>
          </c:extLst>
        </c:ser>
        <c:ser>
          <c:idx val="0"/>
          <c:order val="0"/>
          <c:tx>
            <c:strRef>
              <c:f>'Unit Assessment 1'!$G$8</c:f>
              <c:strCache>
                <c:ptCount val="1"/>
                <c:pt idx="0">
                  <c:v>Standard 4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1'!$G$38:$G$41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0B-254E-B6D5-A62B6A95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038472"/>
        <c:axId val="-2139073432"/>
      </c:barChart>
      <c:catAx>
        <c:axId val="208803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73432"/>
        <c:crosses val="autoZero"/>
        <c:auto val="1"/>
        <c:lblAlgn val="ctr"/>
        <c:lblOffset val="100"/>
        <c:noMultiLvlLbl val="0"/>
      </c:catAx>
      <c:valAx>
        <c:axId val="-2139073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038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1'!$H$8</c:f>
              <c:strCache>
                <c:ptCount val="1"/>
                <c:pt idx="0">
                  <c:v>Standard 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1'!$H$38:$H$41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B-E54A-99CE-369ECE8F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715560"/>
        <c:axId val="2088631320"/>
      </c:barChart>
      <c:catAx>
        <c:axId val="2088715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631320"/>
        <c:crosses val="autoZero"/>
        <c:auto val="1"/>
        <c:lblAlgn val="ctr"/>
        <c:lblOffset val="100"/>
        <c:noMultiLvlLbl val="0"/>
      </c:catAx>
      <c:valAx>
        <c:axId val="2088631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715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1'!$I$8</c:f>
              <c:strCache>
                <c:ptCount val="1"/>
                <c:pt idx="0">
                  <c:v>Standard 6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1'!$I$38:$I$41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5-624E-A0F0-E04F098BC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585864"/>
        <c:axId val="2088581080"/>
      </c:barChart>
      <c:catAx>
        <c:axId val="2088585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81080"/>
        <c:crosses val="autoZero"/>
        <c:auto val="1"/>
        <c:lblAlgn val="ctr"/>
        <c:lblOffset val="100"/>
        <c:noMultiLvlLbl val="0"/>
      </c:catAx>
      <c:valAx>
        <c:axId val="2088581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585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1'!$J$8</c:f>
              <c:strCache>
                <c:ptCount val="1"/>
                <c:pt idx="0">
                  <c:v>Standard 7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1'!$J$38:$J$41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3-1D47-9CEC-453875C43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899512"/>
        <c:axId val="2101157048"/>
      </c:barChart>
      <c:catAx>
        <c:axId val="207889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1157048"/>
        <c:crosses val="autoZero"/>
        <c:auto val="1"/>
        <c:lblAlgn val="ctr"/>
        <c:lblOffset val="100"/>
        <c:noMultiLvlLbl val="0"/>
      </c:catAx>
      <c:valAx>
        <c:axId val="2101157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899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SAMPLE!$E$8</c:f>
              <c:strCache>
                <c:ptCount val="1"/>
                <c:pt idx="0">
                  <c:v>Standard 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SAMPLE!$E$38:$E$41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8-3F4C-AEE9-9672EF74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90088"/>
        <c:axId val="-2139093144"/>
      </c:barChart>
      <c:catAx>
        <c:axId val="-2139090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93144"/>
        <c:crosses val="autoZero"/>
        <c:auto val="1"/>
        <c:lblAlgn val="ctr"/>
        <c:lblOffset val="100"/>
        <c:noMultiLvlLbl val="0"/>
      </c:catAx>
      <c:valAx>
        <c:axId val="-2139093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90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1'!$K$8</c:f>
              <c:strCache>
                <c:ptCount val="1"/>
                <c:pt idx="0">
                  <c:v>Standard 8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1'!$K$38:$K$41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0-934B-84A3-009004E9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169928"/>
        <c:axId val="2100852232"/>
      </c:barChart>
      <c:catAx>
        <c:axId val="2101169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852232"/>
        <c:crosses val="autoZero"/>
        <c:auto val="1"/>
        <c:lblAlgn val="ctr"/>
        <c:lblOffset val="100"/>
        <c:noMultiLvlLbl val="0"/>
      </c:catAx>
      <c:valAx>
        <c:axId val="210085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9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1'!$L$8</c:f>
              <c:strCache>
                <c:ptCount val="1"/>
                <c:pt idx="0">
                  <c:v>Standard 9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1'!$L$38:$L$41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3-9243-ABB8-097F8FBE9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99030936"/>
        <c:axId val="2100636712"/>
      </c:barChart>
      <c:catAx>
        <c:axId val="2099030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636712"/>
        <c:crosses val="autoZero"/>
        <c:auto val="1"/>
        <c:lblAlgn val="ctr"/>
        <c:lblOffset val="100"/>
        <c:noMultiLvlLbl val="0"/>
      </c:catAx>
      <c:valAx>
        <c:axId val="2100636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030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1'!$M$8</c:f>
              <c:strCache>
                <c:ptCount val="1"/>
                <c:pt idx="0">
                  <c:v>Standard 10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1'!$M$38:$M$41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C-4741-B69A-F707E3B7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3156200"/>
        <c:axId val="2102851272"/>
      </c:barChart>
      <c:catAx>
        <c:axId val="2103156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2851272"/>
        <c:crosses val="autoZero"/>
        <c:auto val="1"/>
        <c:lblAlgn val="ctr"/>
        <c:lblOffset val="100"/>
        <c:noMultiLvlLbl val="0"/>
      </c:catAx>
      <c:valAx>
        <c:axId val="2102851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156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1'!$N$8</c:f>
              <c:strCache>
                <c:ptCount val="1"/>
                <c:pt idx="0">
                  <c:v>Standard 11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1'!$N$38:$N$41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D148-A090-966C7FC0E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6656360"/>
        <c:axId val="2107574728"/>
      </c:barChart>
      <c:catAx>
        <c:axId val="2106656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74728"/>
        <c:crosses val="autoZero"/>
        <c:auto val="1"/>
        <c:lblAlgn val="ctr"/>
        <c:lblOffset val="100"/>
        <c:noMultiLvlLbl val="0"/>
      </c:catAx>
      <c:valAx>
        <c:axId val="210757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6656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1'!$O$8</c:f>
              <c:strCache>
                <c:ptCount val="1"/>
                <c:pt idx="0">
                  <c:v>Standard 12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1'!$G$3:$G$6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1'!$O$38:$O$41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0-DD48-8B07-ACF89C18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673272"/>
        <c:axId val="2107562712"/>
      </c:barChart>
      <c:catAx>
        <c:axId val="2078673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62712"/>
        <c:crosses val="autoZero"/>
        <c:auto val="1"/>
        <c:lblAlgn val="ctr"/>
        <c:lblOffset val="100"/>
        <c:noMultiLvlLbl val="0"/>
      </c:catAx>
      <c:valAx>
        <c:axId val="2107562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7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2'!$D$8</c:f>
              <c:strCache>
                <c:ptCount val="1"/>
                <c:pt idx="0">
                  <c:v>Standard 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2'!$D$38:$D$41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6345-9CD4-4B1E6D24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61064"/>
        <c:axId val="-2139064104"/>
      </c:barChart>
      <c:catAx>
        <c:axId val="-2139061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64104"/>
        <c:crosses val="autoZero"/>
        <c:auto val="1"/>
        <c:lblAlgn val="ctr"/>
        <c:lblOffset val="100"/>
        <c:noMultiLvlLbl val="0"/>
      </c:catAx>
      <c:valAx>
        <c:axId val="-2139064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61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2'!$E$8</c:f>
              <c:strCache>
                <c:ptCount val="1"/>
                <c:pt idx="0">
                  <c:v>Standard 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2'!$E$38:$E$41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D-9E45-82C2-B862B757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90088"/>
        <c:axId val="-2139093144"/>
      </c:barChart>
      <c:catAx>
        <c:axId val="-2139090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93144"/>
        <c:crosses val="autoZero"/>
        <c:auto val="1"/>
        <c:lblAlgn val="ctr"/>
        <c:lblOffset val="100"/>
        <c:noMultiLvlLbl val="0"/>
      </c:catAx>
      <c:valAx>
        <c:axId val="-2139093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90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E-4044-8439-CB2BA7D6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367208"/>
        <c:axId val="2088575064"/>
      </c:barChart>
      <c:catAx>
        <c:axId val="2088367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75064"/>
        <c:crosses val="autoZero"/>
        <c:auto val="1"/>
        <c:lblAlgn val="ctr"/>
        <c:lblOffset val="100"/>
        <c:noMultiLvlLbl val="0"/>
      </c:catAx>
      <c:valAx>
        <c:axId val="2088575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367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</a:t>
            </a:r>
            <a:r>
              <a:rPr lang="en-US" baseline="0"/>
              <a:t> 4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'Unit Assessment 2'!$F$8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B-EF46-BE60-BA8725A586AF}"/>
            </c:ext>
          </c:extLst>
        </c:ser>
        <c:ser>
          <c:idx val="0"/>
          <c:order val="0"/>
          <c:tx>
            <c:strRef>
              <c:f>'Unit Assessment 2'!$G$8</c:f>
              <c:strCache>
                <c:ptCount val="1"/>
                <c:pt idx="0">
                  <c:v>Standard 4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2'!$G$38:$G$41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B-EF46-BE60-BA8725A58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038472"/>
        <c:axId val="-2139073432"/>
      </c:barChart>
      <c:catAx>
        <c:axId val="208803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73432"/>
        <c:crosses val="autoZero"/>
        <c:auto val="1"/>
        <c:lblAlgn val="ctr"/>
        <c:lblOffset val="100"/>
        <c:noMultiLvlLbl val="0"/>
      </c:catAx>
      <c:valAx>
        <c:axId val="-2139073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038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2'!$H$8</c:f>
              <c:strCache>
                <c:ptCount val="1"/>
                <c:pt idx="0">
                  <c:v>Standard 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2'!$H$38:$H$41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F-7043-A0D7-F61B3883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715560"/>
        <c:axId val="2088631320"/>
      </c:barChart>
      <c:catAx>
        <c:axId val="2088715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631320"/>
        <c:crosses val="autoZero"/>
        <c:auto val="1"/>
        <c:lblAlgn val="ctr"/>
        <c:lblOffset val="100"/>
        <c:noMultiLvlLbl val="0"/>
      </c:catAx>
      <c:valAx>
        <c:axId val="2088631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715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C-FB4B-A9F0-849A7E2F4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367208"/>
        <c:axId val="2088575064"/>
      </c:barChart>
      <c:catAx>
        <c:axId val="2088367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75064"/>
        <c:crosses val="autoZero"/>
        <c:auto val="1"/>
        <c:lblAlgn val="ctr"/>
        <c:lblOffset val="100"/>
        <c:noMultiLvlLbl val="0"/>
      </c:catAx>
      <c:valAx>
        <c:axId val="2088575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367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2'!$I$8</c:f>
              <c:strCache>
                <c:ptCount val="1"/>
                <c:pt idx="0">
                  <c:v>Standard 6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2'!$I$38:$I$41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6-9140-82DE-CC78232BC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585864"/>
        <c:axId val="2088581080"/>
      </c:barChart>
      <c:catAx>
        <c:axId val="2088585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81080"/>
        <c:crosses val="autoZero"/>
        <c:auto val="1"/>
        <c:lblAlgn val="ctr"/>
        <c:lblOffset val="100"/>
        <c:noMultiLvlLbl val="0"/>
      </c:catAx>
      <c:valAx>
        <c:axId val="2088581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585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2'!$J$8</c:f>
              <c:strCache>
                <c:ptCount val="1"/>
                <c:pt idx="0">
                  <c:v>Standard 7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2'!$J$38:$J$41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2-0941-8335-1D063F548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899512"/>
        <c:axId val="2101157048"/>
      </c:barChart>
      <c:catAx>
        <c:axId val="207889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1157048"/>
        <c:crosses val="autoZero"/>
        <c:auto val="1"/>
        <c:lblAlgn val="ctr"/>
        <c:lblOffset val="100"/>
        <c:noMultiLvlLbl val="0"/>
      </c:catAx>
      <c:valAx>
        <c:axId val="2101157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899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2'!$K$8</c:f>
              <c:strCache>
                <c:ptCount val="1"/>
                <c:pt idx="0">
                  <c:v>Standard 8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2'!$K$38:$K$41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2-864D-A08A-4D60FC84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169928"/>
        <c:axId val="2100852232"/>
      </c:barChart>
      <c:catAx>
        <c:axId val="2101169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852232"/>
        <c:crosses val="autoZero"/>
        <c:auto val="1"/>
        <c:lblAlgn val="ctr"/>
        <c:lblOffset val="100"/>
        <c:noMultiLvlLbl val="0"/>
      </c:catAx>
      <c:valAx>
        <c:axId val="210085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9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2'!$L$8</c:f>
              <c:strCache>
                <c:ptCount val="1"/>
                <c:pt idx="0">
                  <c:v>Standard 9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2'!$L$38:$L$41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F-0146-A759-5F6903815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99030936"/>
        <c:axId val="2100636712"/>
      </c:barChart>
      <c:catAx>
        <c:axId val="2099030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636712"/>
        <c:crosses val="autoZero"/>
        <c:auto val="1"/>
        <c:lblAlgn val="ctr"/>
        <c:lblOffset val="100"/>
        <c:noMultiLvlLbl val="0"/>
      </c:catAx>
      <c:valAx>
        <c:axId val="2100636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030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2'!$M$8</c:f>
              <c:strCache>
                <c:ptCount val="1"/>
                <c:pt idx="0">
                  <c:v>Standard 10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2'!$M$38:$M$41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4-0C4D-A387-E79B6B83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3156200"/>
        <c:axId val="2102851272"/>
      </c:barChart>
      <c:catAx>
        <c:axId val="2103156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2851272"/>
        <c:crosses val="autoZero"/>
        <c:auto val="1"/>
        <c:lblAlgn val="ctr"/>
        <c:lblOffset val="100"/>
        <c:noMultiLvlLbl val="0"/>
      </c:catAx>
      <c:valAx>
        <c:axId val="2102851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156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2'!$N$8</c:f>
              <c:strCache>
                <c:ptCount val="1"/>
                <c:pt idx="0">
                  <c:v>Standard 11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2'!$N$38:$N$41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F544-84DE-59790B445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6656360"/>
        <c:axId val="2107574728"/>
      </c:barChart>
      <c:catAx>
        <c:axId val="2106656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74728"/>
        <c:crosses val="autoZero"/>
        <c:auto val="1"/>
        <c:lblAlgn val="ctr"/>
        <c:lblOffset val="100"/>
        <c:noMultiLvlLbl val="0"/>
      </c:catAx>
      <c:valAx>
        <c:axId val="210757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6656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2'!$O$8</c:f>
              <c:strCache>
                <c:ptCount val="1"/>
                <c:pt idx="0">
                  <c:v>Standard 12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2'!$G$3:$G$6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2'!$O$38:$O$41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7444-B5A8-2C861625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673272"/>
        <c:axId val="2107562712"/>
      </c:barChart>
      <c:catAx>
        <c:axId val="2078673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62712"/>
        <c:crosses val="autoZero"/>
        <c:auto val="1"/>
        <c:lblAlgn val="ctr"/>
        <c:lblOffset val="100"/>
        <c:noMultiLvlLbl val="0"/>
      </c:catAx>
      <c:valAx>
        <c:axId val="2107562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7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3'!$D$8</c:f>
              <c:strCache>
                <c:ptCount val="1"/>
                <c:pt idx="0">
                  <c:v>Standard 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3'!$D$38:$D$41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7-CA4D-A7A7-40A4E7B7D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61064"/>
        <c:axId val="-2139064104"/>
      </c:barChart>
      <c:catAx>
        <c:axId val="-2139061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64104"/>
        <c:crosses val="autoZero"/>
        <c:auto val="1"/>
        <c:lblAlgn val="ctr"/>
        <c:lblOffset val="100"/>
        <c:noMultiLvlLbl val="0"/>
      </c:catAx>
      <c:valAx>
        <c:axId val="-2139064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61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3'!$E$8</c:f>
              <c:strCache>
                <c:ptCount val="1"/>
                <c:pt idx="0">
                  <c:v>Standard 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3'!$E$38:$E$41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D-A04C-AAA2-DEF05EF1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2139090088"/>
        <c:axId val="-2139093144"/>
      </c:barChart>
      <c:catAx>
        <c:axId val="-2139090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93144"/>
        <c:crosses val="autoZero"/>
        <c:auto val="1"/>
        <c:lblAlgn val="ctr"/>
        <c:lblOffset val="100"/>
        <c:noMultiLvlLbl val="0"/>
      </c:catAx>
      <c:valAx>
        <c:axId val="-2139093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9090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5-CA42-929A-04F8AF5E0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367208"/>
        <c:axId val="2088575064"/>
      </c:barChart>
      <c:catAx>
        <c:axId val="2088367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75064"/>
        <c:crosses val="autoZero"/>
        <c:auto val="1"/>
        <c:lblAlgn val="ctr"/>
        <c:lblOffset val="100"/>
        <c:noMultiLvlLbl val="0"/>
      </c:catAx>
      <c:valAx>
        <c:axId val="2088575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367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</a:t>
            </a:r>
            <a:r>
              <a:rPr lang="en-US" baseline="0"/>
              <a:t> 4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SAMPLE!$F$8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1-0C4A-9E54-8CAF03642C6E}"/>
            </c:ext>
          </c:extLst>
        </c:ser>
        <c:ser>
          <c:idx val="0"/>
          <c:order val="0"/>
          <c:tx>
            <c:strRef>
              <c:f>SAMPLE!$G$8</c:f>
              <c:strCache>
                <c:ptCount val="1"/>
                <c:pt idx="0">
                  <c:v>Standard 4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SAMPLE!$G$38:$G$41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1-0C4A-9E54-8CAF0364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038472"/>
        <c:axId val="-2139073432"/>
      </c:barChart>
      <c:catAx>
        <c:axId val="208803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73432"/>
        <c:crosses val="autoZero"/>
        <c:auto val="1"/>
        <c:lblAlgn val="ctr"/>
        <c:lblOffset val="100"/>
        <c:noMultiLvlLbl val="0"/>
      </c:catAx>
      <c:valAx>
        <c:axId val="-2139073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038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</a:t>
            </a:r>
            <a:r>
              <a:rPr lang="en-US" baseline="0"/>
              <a:t> 4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'Unit Assessment 3'!$F$8</c:f>
              <c:strCache>
                <c:ptCount val="1"/>
                <c:pt idx="0">
                  <c:v>Standard 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3'!$F$38:$F$41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A-FF42-AF38-018422916D28}"/>
            </c:ext>
          </c:extLst>
        </c:ser>
        <c:ser>
          <c:idx val="0"/>
          <c:order val="0"/>
          <c:tx>
            <c:strRef>
              <c:f>'Unit Assessment 3'!$G$8</c:f>
              <c:strCache>
                <c:ptCount val="1"/>
                <c:pt idx="0">
                  <c:v>Standard 4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3'!$G$38:$G$41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A-FF42-AF38-01842291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038472"/>
        <c:axId val="-2139073432"/>
      </c:barChart>
      <c:catAx>
        <c:axId val="208803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-2139073432"/>
        <c:crosses val="autoZero"/>
        <c:auto val="1"/>
        <c:lblAlgn val="ctr"/>
        <c:lblOffset val="100"/>
        <c:noMultiLvlLbl val="0"/>
      </c:catAx>
      <c:valAx>
        <c:axId val="-2139073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038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3'!$H$8</c:f>
              <c:strCache>
                <c:ptCount val="1"/>
                <c:pt idx="0">
                  <c:v>Standard 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3'!$H$38:$H$41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5-3C46-8BF7-9C7E846E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715560"/>
        <c:axId val="2088631320"/>
      </c:barChart>
      <c:catAx>
        <c:axId val="2088715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631320"/>
        <c:crosses val="autoZero"/>
        <c:auto val="1"/>
        <c:lblAlgn val="ctr"/>
        <c:lblOffset val="100"/>
        <c:noMultiLvlLbl val="0"/>
      </c:catAx>
      <c:valAx>
        <c:axId val="2088631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715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3'!$I$8</c:f>
              <c:strCache>
                <c:ptCount val="1"/>
                <c:pt idx="0">
                  <c:v>Standard 6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3'!$I$38:$I$41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E-DA4E-B64F-09CA65A1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585864"/>
        <c:axId val="2088581080"/>
      </c:barChart>
      <c:catAx>
        <c:axId val="2088585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81080"/>
        <c:crosses val="autoZero"/>
        <c:auto val="1"/>
        <c:lblAlgn val="ctr"/>
        <c:lblOffset val="100"/>
        <c:noMultiLvlLbl val="0"/>
      </c:catAx>
      <c:valAx>
        <c:axId val="2088581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585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3'!$J$8</c:f>
              <c:strCache>
                <c:ptCount val="1"/>
                <c:pt idx="0">
                  <c:v>Standard 7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3'!$J$38:$J$41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7-F84C-9F1B-94808C283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899512"/>
        <c:axId val="2101157048"/>
      </c:barChart>
      <c:catAx>
        <c:axId val="207889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1157048"/>
        <c:crosses val="autoZero"/>
        <c:auto val="1"/>
        <c:lblAlgn val="ctr"/>
        <c:lblOffset val="100"/>
        <c:noMultiLvlLbl val="0"/>
      </c:catAx>
      <c:valAx>
        <c:axId val="2101157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899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3'!$K$8</c:f>
              <c:strCache>
                <c:ptCount val="1"/>
                <c:pt idx="0">
                  <c:v>Standard 8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3'!$K$38:$K$41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4-8E44-8185-6887955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169928"/>
        <c:axId val="2100852232"/>
      </c:barChart>
      <c:catAx>
        <c:axId val="2101169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852232"/>
        <c:crosses val="autoZero"/>
        <c:auto val="1"/>
        <c:lblAlgn val="ctr"/>
        <c:lblOffset val="100"/>
        <c:noMultiLvlLbl val="0"/>
      </c:catAx>
      <c:valAx>
        <c:axId val="210085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9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3'!$L$8</c:f>
              <c:strCache>
                <c:ptCount val="1"/>
                <c:pt idx="0">
                  <c:v>Standard 9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3'!$L$38:$L$41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144A-826E-4E273718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99030936"/>
        <c:axId val="2100636712"/>
      </c:barChart>
      <c:catAx>
        <c:axId val="2099030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636712"/>
        <c:crosses val="autoZero"/>
        <c:auto val="1"/>
        <c:lblAlgn val="ctr"/>
        <c:lblOffset val="100"/>
        <c:noMultiLvlLbl val="0"/>
      </c:catAx>
      <c:valAx>
        <c:axId val="2100636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030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3'!$M$8</c:f>
              <c:strCache>
                <c:ptCount val="1"/>
                <c:pt idx="0">
                  <c:v>Standard 10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3'!$M$38:$M$41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4-4346-B43C-48CEB3C9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3156200"/>
        <c:axId val="2102851272"/>
      </c:barChart>
      <c:catAx>
        <c:axId val="2103156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2851272"/>
        <c:crosses val="autoZero"/>
        <c:auto val="1"/>
        <c:lblAlgn val="ctr"/>
        <c:lblOffset val="100"/>
        <c:noMultiLvlLbl val="0"/>
      </c:catAx>
      <c:valAx>
        <c:axId val="2102851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156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3'!$N$8</c:f>
              <c:strCache>
                <c:ptCount val="1"/>
                <c:pt idx="0">
                  <c:v>Standard 11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3'!$N$38:$N$41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8-9943-A1B0-67726E4B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6656360"/>
        <c:axId val="2107574728"/>
      </c:barChart>
      <c:catAx>
        <c:axId val="2106656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74728"/>
        <c:crosses val="autoZero"/>
        <c:auto val="1"/>
        <c:lblAlgn val="ctr"/>
        <c:lblOffset val="100"/>
        <c:noMultiLvlLbl val="0"/>
      </c:catAx>
      <c:valAx>
        <c:axId val="210757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6656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'Unit Assessment 3'!$O$8</c:f>
              <c:strCache>
                <c:ptCount val="1"/>
                <c:pt idx="0">
                  <c:v>Standard 12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'Unit Assessment 3'!$G$3:$G$6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'Unit Assessment 3'!$O$38:$O$41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B941-979D-A5AFA6A3D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673272"/>
        <c:axId val="2107562712"/>
      </c:barChart>
      <c:catAx>
        <c:axId val="2078673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7562712"/>
        <c:crosses val="autoZero"/>
        <c:auto val="1"/>
        <c:lblAlgn val="ctr"/>
        <c:lblOffset val="100"/>
        <c:noMultiLvlLbl val="0"/>
      </c:catAx>
      <c:valAx>
        <c:axId val="2107562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7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SAMPLE!$H$8</c:f>
              <c:strCache>
                <c:ptCount val="1"/>
                <c:pt idx="0">
                  <c:v>Standard 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SAMPLE!$H$38:$H$41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C-C442-B1AE-C936AFE29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715560"/>
        <c:axId val="2088631320"/>
      </c:barChart>
      <c:catAx>
        <c:axId val="2088715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631320"/>
        <c:crosses val="autoZero"/>
        <c:auto val="1"/>
        <c:lblAlgn val="ctr"/>
        <c:lblOffset val="100"/>
        <c:noMultiLvlLbl val="0"/>
      </c:catAx>
      <c:valAx>
        <c:axId val="2088631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715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SAMPLE!$I$8</c:f>
              <c:strCache>
                <c:ptCount val="1"/>
                <c:pt idx="0">
                  <c:v>Standard 6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SAMPLE!$I$38:$I$41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8641-8454-F7D3D8AF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88585864"/>
        <c:axId val="2088581080"/>
      </c:barChart>
      <c:catAx>
        <c:axId val="2088585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88581080"/>
        <c:crosses val="autoZero"/>
        <c:auto val="1"/>
        <c:lblAlgn val="ctr"/>
        <c:lblOffset val="100"/>
        <c:noMultiLvlLbl val="0"/>
      </c:catAx>
      <c:valAx>
        <c:axId val="2088581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585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SAMPLE!$J$8</c:f>
              <c:strCache>
                <c:ptCount val="1"/>
                <c:pt idx="0">
                  <c:v>Standard 7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SAMPLE!$J$38:$J$41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F-9041-80E5-8E9099FB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78899512"/>
        <c:axId val="2101157048"/>
      </c:barChart>
      <c:catAx>
        <c:axId val="207889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1157048"/>
        <c:crosses val="autoZero"/>
        <c:auto val="1"/>
        <c:lblAlgn val="ctr"/>
        <c:lblOffset val="100"/>
        <c:noMultiLvlLbl val="0"/>
      </c:catAx>
      <c:valAx>
        <c:axId val="2101157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899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SAMPLE!$K$8</c:f>
              <c:strCache>
                <c:ptCount val="1"/>
                <c:pt idx="0">
                  <c:v>Standard 8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SAMPLE!$K$38:$K$41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7-154B-8F13-0C350A8B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169928"/>
        <c:axId val="2100852232"/>
      </c:barChart>
      <c:catAx>
        <c:axId val="2101169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852232"/>
        <c:crosses val="autoZero"/>
        <c:auto val="1"/>
        <c:lblAlgn val="ctr"/>
        <c:lblOffset val="100"/>
        <c:noMultiLvlLbl val="0"/>
      </c:catAx>
      <c:valAx>
        <c:axId val="210085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9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SAMPLE!$L$8</c:f>
              <c:strCache>
                <c:ptCount val="1"/>
                <c:pt idx="0">
                  <c:v>Standard 9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SAMPLE!$G$3:$G$6</c:f>
              <c:strCache>
                <c:ptCount val="4"/>
                <c:pt idx="0">
                  <c:v>NI</c:v>
                </c:pt>
                <c:pt idx="1">
                  <c:v>B</c:v>
                </c:pt>
                <c:pt idx="2">
                  <c:v>P</c:v>
                </c:pt>
                <c:pt idx="3">
                  <c:v>A</c:v>
                </c:pt>
              </c:strCache>
            </c:strRef>
          </c:cat>
          <c:val>
            <c:numRef>
              <c:f>SAMPLE!$L$38:$L$41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8-414B-99B8-FE29D7E0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99030936"/>
        <c:axId val="2100636712"/>
      </c:barChart>
      <c:catAx>
        <c:axId val="2099030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100636712"/>
        <c:crosses val="autoZero"/>
        <c:auto val="1"/>
        <c:lblAlgn val="ctr"/>
        <c:lblOffset val="100"/>
        <c:noMultiLvlLbl val="0"/>
      </c:catAx>
      <c:valAx>
        <c:axId val="2100636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030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35</xdr:row>
      <xdr:rowOff>171450</xdr:rowOff>
    </xdr:from>
    <xdr:to>
      <xdr:col>4</xdr:col>
      <xdr:colOff>12700</xdr:colOff>
      <xdr:row>50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8A815-E44A-7745-AF08-5A82F9871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36</xdr:row>
      <xdr:rowOff>0</xdr:rowOff>
    </xdr:from>
    <xdr:to>
      <xdr:col>5</xdr:col>
      <xdr:colOff>38100</xdr:colOff>
      <xdr:row>50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E57A4D-15BA-D345-A67A-925979C34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6</xdr:col>
      <xdr:colOff>38100</xdr:colOff>
      <xdr:row>50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65219B-4199-B246-9214-FCDDEDDBE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7</xdr:col>
      <xdr:colOff>38100</xdr:colOff>
      <xdr:row>50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5B3509-9BC0-6B41-8AD3-2BD6F7FCB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8</xdr:col>
      <xdr:colOff>38100</xdr:colOff>
      <xdr:row>50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BDF9C5-D98F-AE43-A6A4-4111D6A0C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9</xdr:col>
      <xdr:colOff>38100</xdr:colOff>
      <xdr:row>50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8A9DC5F-41B8-3D40-AA11-9FAEF7B2B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38100</xdr:colOff>
      <xdr:row>50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0FAE31F-0497-0743-827E-968B295D6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38100</xdr:colOff>
      <xdr:row>50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64CD5D-A7D7-FA49-BE05-D90A3B343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38100</xdr:colOff>
      <xdr:row>50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BA37D6B-827B-E34E-AC6C-0C858E640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38100</xdr:colOff>
      <xdr:row>50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86ED81-4263-E942-A40D-DEBE1D896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38100</xdr:colOff>
      <xdr:row>50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E7772D1-FC50-484A-9346-44DF8B22C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36</xdr:row>
      <xdr:rowOff>0</xdr:rowOff>
    </xdr:from>
    <xdr:to>
      <xdr:col>15</xdr:col>
      <xdr:colOff>38100</xdr:colOff>
      <xdr:row>50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C0CB5D2-866E-7B46-9B04-EA9B00620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88900</xdr:colOff>
      <xdr:row>0</xdr:row>
      <xdr:rowOff>152400</xdr:rowOff>
    </xdr:from>
    <xdr:to>
      <xdr:col>9</xdr:col>
      <xdr:colOff>584200</xdr:colOff>
      <xdr:row>6</xdr:row>
      <xdr:rowOff>63500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0402C89-546D-0946-8743-93F333352ACA}"/>
            </a:ext>
          </a:extLst>
        </xdr:cNvPr>
        <xdr:cNvSpPr txBox="1"/>
      </xdr:nvSpPr>
      <xdr:spPr>
        <a:xfrm>
          <a:off x="13233400" y="152400"/>
          <a:ext cx="2489200" cy="13843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This is a sample completed</a:t>
          </a:r>
          <a:r>
            <a:rPr lang="en-US" sz="1100" i="1" baseline="0"/>
            <a:t> file for a 5th grade Math test. The standards are listed out, and the scale is updated for this school.</a:t>
          </a:r>
          <a:endParaRPr lang="en-US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35</xdr:row>
      <xdr:rowOff>171450</xdr:rowOff>
    </xdr:from>
    <xdr:to>
      <xdr:col>4</xdr:col>
      <xdr:colOff>12700</xdr:colOff>
      <xdr:row>50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36</xdr:row>
      <xdr:rowOff>0</xdr:rowOff>
    </xdr:from>
    <xdr:to>
      <xdr:col>5</xdr:col>
      <xdr:colOff>38100</xdr:colOff>
      <xdr:row>50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6</xdr:col>
      <xdr:colOff>38100</xdr:colOff>
      <xdr:row>50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7</xdr:col>
      <xdr:colOff>38100</xdr:colOff>
      <xdr:row>50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8</xdr:col>
      <xdr:colOff>38100</xdr:colOff>
      <xdr:row>50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9</xdr:col>
      <xdr:colOff>38100</xdr:colOff>
      <xdr:row>50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38100</xdr:colOff>
      <xdr:row>50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38100</xdr:colOff>
      <xdr:row>50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38100</xdr:colOff>
      <xdr:row>50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38100</xdr:colOff>
      <xdr:row>50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38100</xdr:colOff>
      <xdr:row>50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36</xdr:row>
      <xdr:rowOff>0</xdr:rowOff>
    </xdr:from>
    <xdr:to>
      <xdr:col>15</xdr:col>
      <xdr:colOff>38100</xdr:colOff>
      <xdr:row>50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88900</xdr:colOff>
      <xdr:row>0</xdr:row>
      <xdr:rowOff>152400</xdr:rowOff>
    </xdr:from>
    <xdr:to>
      <xdr:col>9</xdr:col>
      <xdr:colOff>584200</xdr:colOff>
      <xdr:row>6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8551E3-CDE2-CA4A-B0FD-8D4354BD6E8F}"/>
            </a:ext>
          </a:extLst>
        </xdr:cNvPr>
        <xdr:cNvSpPr txBox="1"/>
      </xdr:nvSpPr>
      <xdr:spPr>
        <a:xfrm>
          <a:off x="13233400" y="152400"/>
          <a:ext cx="2489200" cy="11938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First: Update the Scale in the box to the left. The letter ratings (i.e. NI, B, P, A) will be</a:t>
          </a:r>
          <a:r>
            <a:rPr lang="en-US" sz="1100" i="1" baseline="0"/>
            <a:t> what is put into the gradebook below. The number ratings (i.e. 1, 2, 3, 4) will be used to generate a mean of the data.</a:t>
          </a:r>
          <a:endParaRPr lang="en-US" sz="1100" i="1"/>
        </a:p>
      </xdr:txBody>
    </xdr:sp>
    <xdr:clientData/>
  </xdr:twoCellAnchor>
  <xdr:twoCellAnchor>
    <xdr:from>
      <xdr:col>4</xdr:col>
      <xdr:colOff>127000</xdr:colOff>
      <xdr:row>1</xdr:row>
      <xdr:rowOff>12700</xdr:rowOff>
    </xdr:from>
    <xdr:to>
      <xdr:col>4</xdr:col>
      <xdr:colOff>1816100</xdr:colOff>
      <xdr:row>4</xdr:row>
      <xdr:rowOff>177800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5825A60-7C55-1B42-9ECD-13449D7AD516}"/>
            </a:ext>
          </a:extLst>
        </xdr:cNvPr>
        <xdr:cNvSpPr txBox="1"/>
      </xdr:nvSpPr>
      <xdr:spPr>
        <a:xfrm>
          <a:off x="5295900" y="266700"/>
          <a:ext cx="1689100" cy="8001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/>
            <a:t>Directions</a:t>
          </a:r>
          <a:r>
            <a:rPr lang="en-US" sz="1100" i="1"/>
            <a:t>: Please review the SAMPLE tab first.</a:t>
          </a:r>
          <a:r>
            <a:rPr lang="en-US" sz="1100" i="1" baseline="0"/>
            <a:t> Then, follow the instructions to the right.</a:t>
          </a:r>
          <a:endParaRPr lang="en-US" sz="110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35</xdr:row>
      <xdr:rowOff>171450</xdr:rowOff>
    </xdr:from>
    <xdr:to>
      <xdr:col>4</xdr:col>
      <xdr:colOff>12700</xdr:colOff>
      <xdr:row>50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9D9096-1B55-3640-A5BD-A7B057E45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36</xdr:row>
      <xdr:rowOff>0</xdr:rowOff>
    </xdr:from>
    <xdr:to>
      <xdr:col>5</xdr:col>
      <xdr:colOff>38100</xdr:colOff>
      <xdr:row>50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F52B56-1174-8941-B048-20DD76CF7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6</xdr:col>
      <xdr:colOff>38100</xdr:colOff>
      <xdr:row>50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7A8C88-4733-A346-907A-A84B09E99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7</xdr:col>
      <xdr:colOff>38100</xdr:colOff>
      <xdr:row>50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DC8590-C37A-2F4B-BD16-42A2D7CCA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8</xdr:col>
      <xdr:colOff>38100</xdr:colOff>
      <xdr:row>50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3E263D-39EC-2A4D-BE0A-FE4E333A2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9</xdr:col>
      <xdr:colOff>38100</xdr:colOff>
      <xdr:row>50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EAA0E9-D1CA-764E-A0A7-23E6C9835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38100</xdr:colOff>
      <xdr:row>50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283806-CA2D-D84A-AD28-928CE720D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38100</xdr:colOff>
      <xdr:row>50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DE1FAD-77FB-2F42-B7B6-B05BD0559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38100</xdr:colOff>
      <xdr:row>50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031D10E-E668-D442-A503-31D4C834E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38100</xdr:colOff>
      <xdr:row>50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5D6FCD-732C-8140-855A-ADF260CF8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38100</xdr:colOff>
      <xdr:row>50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231E07F-2804-F14B-AF18-5DCCA47D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36</xdr:row>
      <xdr:rowOff>0</xdr:rowOff>
    </xdr:from>
    <xdr:to>
      <xdr:col>15</xdr:col>
      <xdr:colOff>38100</xdr:colOff>
      <xdr:row>50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B091D90-149A-704B-96E7-E2DCA97A1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88900</xdr:colOff>
      <xdr:row>0</xdr:row>
      <xdr:rowOff>152400</xdr:rowOff>
    </xdr:from>
    <xdr:to>
      <xdr:col>9</xdr:col>
      <xdr:colOff>584200</xdr:colOff>
      <xdr:row>6</xdr:row>
      <xdr:rowOff>63500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16356AF-D359-0E41-88CD-B3C11A1C153E}"/>
            </a:ext>
          </a:extLst>
        </xdr:cNvPr>
        <xdr:cNvSpPr txBox="1"/>
      </xdr:nvSpPr>
      <xdr:spPr>
        <a:xfrm>
          <a:off x="13233400" y="152400"/>
          <a:ext cx="2489200" cy="13843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First: Update the Scale in the box to the left. The letter ratings (i.e. NI, B, P, A) will be</a:t>
          </a:r>
          <a:r>
            <a:rPr lang="en-US" sz="1100" i="1" baseline="0"/>
            <a:t> what is put into the gradebook below. The number ratings (i.e. 1, 2, 3, 4) will be used to generate a mean of the data.</a:t>
          </a:r>
          <a:endParaRPr lang="en-US" sz="1100" i="1"/>
        </a:p>
      </xdr:txBody>
    </xdr:sp>
    <xdr:clientData/>
  </xdr:twoCellAnchor>
  <xdr:twoCellAnchor>
    <xdr:from>
      <xdr:col>4</xdr:col>
      <xdr:colOff>127000</xdr:colOff>
      <xdr:row>1</xdr:row>
      <xdr:rowOff>12700</xdr:rowOff>
    </xdr:from>
    <xdr:to>
      <xdr:col>4</xdr:col>
      <xdr:colOff>1816100</xdr:colOff>
      <xdr:row>4</xdr:row>
      <xdr:rowOff>177800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37FECFD-6F25-EC4F-8845-DC75F4F63FE4}"/>
            </a:ext>
          </a:extLst>
        </xdr:cNvPr>
        <xdr:cNvSpPr txBox="1"/>
      </xdr:nvSpPr>
      <xdr:spPr>
        <a:xfrm>
          <a:off x="5295900" y="266700"/>
          <a:ext cx="1689100" cy="8001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/>
            <a:t>Directions</a:t>
          </a:r>
          <a:r>
            <a:rPr lang="en-US" sz="1100" i="1"/>
            <a:t>: Please review the SAMPLE tab first.</a:t>
          </a:r>
          <a:r>
            <a:rPr lang="en-US" sz="1100" i="1" baseline="0"/>
            <a:t> Then, follow the instructions to the right.</a:t>
          </a:r>
          <a:endParaRPr lang="en-US" sz="1100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35</xdr:row>
      <xdr:rowOff>171450</xdr:rowOff>
    </xdr:from>
    <xdr:to>
      <xdr:col>4</xdr:col>
      <xdr:colOff>12700</xdr:colOff>
      <xdr:row>50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97AD1C-F1B7-2548-B82C-2C3AE21D7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36</xdr:row>
      <xdr:rowOff>0</xdr:rowOff>
    </xdr:from>
    <xdr:to>
      <xdr:col>5</xdr:col>
      <xdr:colOff>38100</xdr:colOff>
      <xdr:row>50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18B4C5-7C33-1442-A6B2-96E8A592C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6</xdr:col>
      <xdr:colOff>38100</xdr:colOff>
      <xdr:row>50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E503B9-E197-6E4C-BFA9-DC3B35063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7</xdr:col>
      <xdr:colOff>38100</xdr:colOff>
      <xdr:row>50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0D4274-3C30-7A42-93DC-AED4E987D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8</xdr:col>
      <xdr:colOff>38100</xdr:colOff>
      <xdr:row>50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D3FC7D-8F20-3B4A-9145-21F24F05C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9</xdr:col>
      <xdr:colOff>38100</xdr:colOff>
      <xdr:row>50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FE0CE8-AD24-3649-8A14-2EB19C694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38100</xdr:colOff>
      <xdr:row>50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2E039A-D6FC-F045-B14F-4A66857E8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38100</xdr:colOff>
      <xdr:row>50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318D11-1B53-1344-93DF-908DD61D8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38100</xdr:colOff>
      <xdr:row>50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C60F3C2-B14A-A748-96CD-7BA06F048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38100</xdr:colOff>
      <xdr:row>50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5BF681-29EC-BD45-A44C-14CB58554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38100</xdr:colOff>
      <xdr:row>50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816B1D-B03B-924C-8630-434188E98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36</xdr:row>
      <xdr:rowOff>0</xdr:rowOff>
    </xdr:from>
    <xdr:to>
      <xdr:col>15</xdr:col>
      <xdr:colOff>38100</xdr:colOff>
      <xdr:row>50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C0099CD-2EB7-C04C-9C83-A6638030E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88900</xdr:colOff>
      <xdr:row>0</xdr:row>
      <xdr:rowOff>152400</xdr:rowOff>
    </xdr:from>
    <xdr:to>
      <xdr:col>9</xdr:col>
      <xdr:colOff>584200</xdr:colOff>
      <xdr:row>6</xdr:row>
      <xdr:rowOff>63500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12F6457-53BA-EF4D-ACFF-77ED918BEEE4}"/>
            </a:ext>
          </a:extLst>
        </xdr:cNvPr>
        <xdr:cNvSpPr txBox="1"/>
      </xdr:nvSpPr>
      <xdr:spPr>
        <a:xfrm>
          <a:off x="13233400" y="152400"/>
          <a:ext cx="2489200" cy="13843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First: Update the Scale in the box to the left. The letter ratings (i.e. NI, B, P, A) will be</a:t>
          </a:r>
          <a:r>
            <a:rPr lang="en-US" sz="1100" i="1" baseline="0"/>
            <a:t> what is put into the gradebook below. The number ratings (i.e. 1, 2, 3, 4) will be used to generate a mean of the data.</a:t>
          </a:r>
          <a:endParaRPr lang="en-US" sz="1100" i="1"/>
        </a:p>
      </xdr:txBody>
    </xdr:sp>
    <xdr:clientData/>
  </xdr:twoCellAnchor>
  <xdr:twoCellAnchor>
    <xdr:from>
      <xdr:col>4</xdr:col>
      <xdr:colOff>127000</xdr:colOff>
      <xdr:row>1</xdr:row>
      <xdr:rowOff>12700</xdr:rowOff>
    </xdr:from>
    <xdr:to>
      <xdr:col>4</xdr:col>
      <xdr:colOff>1816100</xdr:colOff>
      <xdr:row>4</xdr:row>
      <xdr:rowOff>177800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3313BC5-64D4-6347-AB7A-378AC18ED2F0}"/>
            </a:ext>
          </a:extLst>
        </xdr:cNvPr>
        <xdr:cNvSpPr txBox="1"/>
      </xdr:nvSpPr>
      <xdr:spPr>
        <a:xfrm>
          <a:off x="5295900" y="266700"/>
          <a:ext cx="1689100" cy="800100"/>
        </a:xfrm>
        <a:prstGeom prst="rect">
          <a:avLst/>
        </a:prstGeom>
        <a:solidFill>
          <a:srgbClr val="FFFD7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/>
            <a:t>Directions</a:t>
          </a:r>
          <a:r>
            <a:rPr lang="en-US" sz="1100" i="1"/>
            <a:t>: Please review the SAMPLE tab first.</a:t>
          </a:r>
          <a:r>
            <a:rPr lang="en-US" sz="1100" i="1" baseline="0"/>
            <a:t> Then, follow the instructions to the right.</a:t>
          </a:r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26D1-BAFA-CB4A-9B87-1ED2E868135B}">
  <sheetPr>
    <tabColor rgb="FFFF0000"/>
    <pageSetUpPr fitToPage="1"/>
  </sheetPr>
  <dimension ref="A1:O54"/>
  <sheetViews>
    <sheetView showGridLines="0" workbookViewId="0">
      <selection activeCell="A28" sqref="A28"/>
    </sheetView>
  </sheetViews>
  <sheetFormatPr baseColWidth="10" defaultRowHeight="16" x14ac:dyDescent="0.2"/>
  <cols>
    <col min="1" max="2" width="15.1640625" customWidth="1"/>
    <col min="3" max="3" width="11.33203125" customWidth="1"/>
    <col min="4" max="4" width="28.1640625" customWidth="1"/>
    <col min="5" max="5" width="27.1640625" customWidth="1"/>
    <col min="6" max="17" width="26.1640625" customWidth="1"/>
  </cols>
  <sheetData>
    <row r="1" spans="1:15" ht="20" thickBot="1" x14ac:dyDescent="0.3">
      <c r="A1" s="1" t="s">
        <v>0</v>
      </c>
    </row>
    <row r="2" spans="1:15" ht="17" thickBot="1" x14ac:dyDescent="0.25">
      <c r="F2" s="24" t="s">
        <v>31</v>
      </c>
      <c r="G2" s="25"/>
      <c r="H2" s="26"/>
    </row>
    <row r="3" spans="1:15" x14ac:dyDescent="0.2">
      <c r="A3" s="39" t="s">
        <v>26</v>
      </c>
      <c r="B3" s="8" t="s">
        <v>54</v>
      </c>
      <c r="C3" s="39" t="s">
        <v>27</v>
      </c>
      <c r="D3" s="8"/>
      <c r="E3" s="22"/>
      <c r="F3" s="31" t="s">
        <v>1</v>
      </c>
      <c r="G3" s="23" t="s">
        <v>11</v>
      </c>
      <c r="H3" s="27">
        <v>1</v>
      </c>
    </row>
    <row r="4" spans="1:15" ht="17" thickBot="1" x14ac:dyDescent="0.25">
      <c r="F4" s="32" t="s">
        <v>2</v>
      </c>
      <c r="G4" s="12" t="s">
        <v>12</v>
      </c>
      <c r="H4" s="28">
        <v>2</v>
      </c>
    </row>
    <row r="5" spans="1:15" ht="26" customHeight="1" x14ac:dyDescent="0.2">
      <c r="A5" s="2" t="s">
        <v>5</v>
      </c>
      <c r="B5" s="34" t="s">
        <v>32</v>
      </c>
      <c r="C5" s="34"/>
      <c r="D5" s="35"/>
      <c r="F5" s="32" t="s">
        <v>3</v>
      </c>
      <c r="G5" s="12" t="s">
        <v>13</v>
      </c>
      <c r="H5" s="28">
        <v>3</v>
      </c>
    </row>
    <row r="6" spans="1:15" ht="20" customHeight="1" thickBot="1" x14ac:dyDescent="0.25">
      <c r="A6" s="10"/>
      <c r="B6" s="36"/>
      <c r="C6" s="36"/>
      <c r="D6" s="37"/>
      <c r="F6" s="33" t="s">
        <v>4</v>
      </c>
      <c r="G6" s="29" t="s">
        <v>14</v>
      </c>
      <c r="H6" s="30">
        <v>4</v>
      </c>
    </row>
    <row r="7" spans="1:15" x14ac:dyDescent="0.2">
      <c r="A7" s="4"/>
      <c r="B7" s="9"/>
      <c r="C7" s="9"/>
      <c r="D7" s="9"/>
    </row>
    <row r="8" spans="1:15" x14ac:dyDescent="0.2">
      <c r="D8" s="3" t="s">
        <v>8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</row>
    <row r="9" spans="1:15" ht="51" x14ac:dyDescent="0.2">
      <c r="A9" s="3" t="s">
        <v>6</v>
      </c>
      <c r="B9" s="3" t="s">
        <v>7</v>
      </c>
      <c r="C9" s="3" t="s">
        <v>10</v>
      </c>
      <c r="D9" s="11" t="s">
        <v>55</v>
      </c>
      <c r="E9" s="11" t="s">
        <v>56</v>
      </c>
      <c r="F9" s="11" t="s">
        <v>9</v>
      </c>
      <c r="G9" s="11" t="s">
        <v>9</v>
      </c>
      <c r="H9" s="11" t="s">
        <v>9</v>
      </c>
      <c r="I9" s="11" t="s">
        <v>9</v>
      </c>
      <c r="J9" s="11" t="s">
        <v>9</v>
      </c>
      <c r="K9" s="11" t="s">
        <v>9</v>
      </c>
      <c r="L9" s="11" t="s">
        <v>9</v>
      </c>
      <c r="M9" s="11" t="s">
        <v>9</v>
      </c>
      <c r="N9" s="11" t="s">
        <v>9</v>
      </c>
      <c r="O9" s="11" t="s">
        <v>9</v>
      </c>
    </row>
    <row r="10" spans="1:15" x14ac:dyDescent="0.2">
      <c r="A10" s="6" t="s">
        <v>33</v>
      </c>
      <c r="B10" s="6" t="s">
        <v>34</v>
      </c>
      <c r="C10" s="6">
        <v>1</v>
      </c>
      <c r="D10" s="12" t="s">
        <v>14</v>
      </c>
      <c r="E10" s="12" t="s">
        <v>13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">
      <c r="A11" s="13" t="s">
        <v>35</v>
      </c>
      <c r="B11" s="13" t="s">
        <v>36</v>
      </c>
      <c r="C11" s="13">
        <v>2</v>
      </c>
      <c r="D11" s="14" t="s">
        <v>14</v>
      </c>
      <c r="E11" s="14" t="s">
        <v>14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6" t="s">
        <v>37</v>
      </c>
      <c r="B12" s="6" t="s">
        <v>38</v>
      </c>
      <c r="C12" s="6">
        <v>3</v>
      </c>
      <c r="D12" s="12" t="s">
        <v>14</v>
      </c>
      <c r="E12" s="12" t="s">
        <v>14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">
      <c r="A13" s="13" t="s">
        <v>41</v>
      </c>
      <c r="B13" s="13" t="s">
        <v>42</v>
      </c>
      <c r="C13" s="13">
        <v>4</v>
      </c>
      <c r="D13" s="14" t="s">
        <v>14</v>
      </c>
      <c r="E13" s="14" t="s">
        <v>14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6" t="s">
        <v>39</v>
      </c>
      <c r="B14" s="6" t="s">
        <v>40</v>
      </c>
      <c r="C14" s="6">
        <v>5</v>
      </c>
      <c r="D14" s="12" t="s">
        <v>13</v>
      </c>
      <c r="E14" s="12" t="s">
        <v>12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">
      <c r="A15" s="13" t="s">
        <v>43</v>
      </c>
      <c r="B15" s="13" t="s">
        <v>44</v>
      </c>
      <c r="C15" s="13">
        <v>6</v>
      </c>
      <c r="D15" s="14" t="s">
        <v>12</v>
      </c>
      <c r="E15" s="14" t="s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6" t="s">
        <v>46</v>
      </c>
      <c r="B16" s="6" t="s">
        <v>45</v>
      </c>
      <c r="C16" s="6">
        <v>7</v>
      </c>
      <c r="D16" s="12" t="s">
        <v>13</v>
      </c>
      <c r="E16" s="12" t="s">
        <v>12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">
      <c r="A17" s="13" t="s">
        <v>47</v>
      </c>
      <c r="B17" s="13" t="s">
        <v>48</v>
      </c>
      <c r="C17" s="13">
        <v>8</v>
      </c>
      <c r="D17" s="14" t="s">
        <v>12</v>
      </c>
      <c r="E17" s="14" t="s">
        <v>12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6" t="s">
        <v>49</v>
      </c>
      <c r="B18" s="6" t="s">
        <v>50</v>
      </c>
      <c r="C18" s="6">
        <v>9</v>
      </c>
      <c r="D18" s="12" t="s">
        <v>14</v>
      </c>
      <c r="E18" s="12" t="s">
        <v>13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">
      <c r="A19" s="13" t="s">
        <v>51</v>
      </c>
      <c r="B19" s="13" t="s">
        <v>40</v>
      </c>
      <c r="C19" s="13">
        <v>10</v>
      </c>
      <c r="D19" s="14" t="s">
        <v>14</v>
      </c>
      <c r="E19" s="14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6" t="s">
        <v>58</v>
      </c>
      <c r="B20" s="6" t="s">
        <v>59</v>
      </c>
      <c r="C20" s="6">
        <v>11</v>
      </c>
      <c r="D20" s="12" t="s">
        <v>13</v>
      </c>
      <c r="E20" s="12" t="s">
        <v>13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13" t="s">
        <v>60</v>
      </c>
      <c r="B21" s="13" t="s">
        <v>61</v>
      </c>
      <c r="C21" s="13">
        <v>12</v>
      </c>
      <c r="D21" s="14" t="s">
        <v>12</v>
      </c>
      <c r="E21" s="14" t="s">
        <v>12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6" t="s">
        <v>65</v>
      </c>
      <c r="B22" s="6" t="s">
        <v>66</v>
      </c>
      <c r="C22" s="6">
        <v>13</v>
      </c>
      <c r="D22" s="12" t="s">
        <v>12</v>
      </c>
      <c r="E22" s="12" t="s">
        <v>12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13" t="s">
        <v>52</v>
      </c>
      <c r="B23" s="13" t="s">
        <v>53</v>
      </c>
      <c r="C23" s="13">
        <v>14</v>
      </c>
      <c r="D23" s="14" t="s">
        <v>11</v>
      </c>
      <c r="E23" s="14" t="s">
        <v>11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5" customFormat="1" x14ac:dyDescent="0.2">
      <c r="A24" s="15" t="s">
        <v>58</v>
      </c>
      <c r="B24" s="15" t="s">
        <v>62</v>
      </c>
      <c r="C24" s="15">
        <v>15</v>
      </c>
      <c r="D24" s="16" t="s">
        <v>12</v>
      </c>
      <c r="E24" s="16" t="s">
        <v>13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">
      <c r="A25" s="13" t="s">
        <v>63</v>
      </c>
      <c r="B25" s="13" t="s">
        <v>64</v>
      </c>
      <c r="C25" s="13">
        <v>16</v>
      </c>
      <c r="D25" s="14" t="s">
        <v>12</v>
      </c>
      <c r="E25" s="14" t="s">
        <v>12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5" customFormat="1" x14ac:dyDescent="0.2">
      <c r="A26" s="15" t="s">
        <v>67</v>
      </c>
      <c r="B26" s="15" t="s">
        <v>68</v>
      </c>
      <c r="C26" s="15">
        <v>17</v>
      </c>
      <c r="D26" s="16" t="s">
        <v>13</v>
      </c>
      <c r="E26" s="16" t="s">
        <v>13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">
      <c r="A27" s="13" t="s">
        <v>69</v>
      </c>
      <c r="B27" s="13" t="s">
        <v>70</v>
      </c>
      <c r="C27" s="13">
        <v>18</v>
      </c>
      <c r="D27" s="14" t="s">
        <v>14</v>
      </c>
      <c r="E27" s="14" t="s">
        <v>13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5" customFormat="1" x14ac:dyDescent="0.2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">
      <c r="A29" s="13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6"/>
      <c r="B30" s="6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">
      <c r="A31" s="13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6"/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">
      <c r="A33" s="13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6"/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13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6"/>
      <c r="B36" s="6"/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8" spans="1:15" x14ac:dyDescent="0.2">
      <c r="D38">
        <f t="shared" ref="D38:O38" si="0">COUNTIF(D10:D36,"NI")</f>
        <v>1</v>
      </c>
      <c r="E38">
        <f t="shared" ref="E38:O38" si="1">COUNTIF(E10:E36,"NI")</f>
        <v>1</v>
      </c>
      <c r="F38">
        <f t="shared" si="1"/>
        <v>0</v>
      </c>
      <c r="G38">
        <f t="shared" si="1"/>
        <v>0</v>
      </c>
      <c r="H38">
        <f t="shared" si="1"/>
        <v>0</v>
      </c>
      <c r="I38">
        <f t="shared" si="1"/>
        <v>0</v>
      </c>
      <c r="J38">
        <f t="shared" si="1"/>
        <v>0</v>
      </c>
      <c r="K38">
        <f t="shared" si="1"/>
        <v>0</v>
      </c>
      <c r="L38">
        <f t="shared" si="1"/>
        <v>0</v>
      </c>
      <c r="M38">
        <f t="shared" si="1"/>
        <v>0</v>
      </c>
      <c r="N38">
        <f t="shared" si="1"/>
        <v>0</v>
      </c>
      <c r="O38">
        <f t="shared" si="1"/>
        <v>0</v>
      </c>
    </row>
    <row r="39" spans="1:15" x14ac:dyDescent="0.2">
      <c r="D39">
        <f t="shared" ref="D39:O39" si="2">COUNTIF(D10:D36,"B")</f>
        <v>6</v>
      </c>
      <c r="E39">
        <f t="shared" ref="E39:O39" si="3">COUNTIF(E10:E36,"B")</f>
        <v>7</v>
      </c>
      <c r="F39">
        <f t="shared" si="3"/>
        <v>0</v>
      </c>
      <c r="G39">
        <f t="shared" si="3"/>
        <v>0</v>
      </c>
      <c r="H39">
        <f t="shared" si="3"/>
        <v>0</v>
      </c>
      <c r="I39">
        <f t="shared" si="3"/>
        <v>0</v>
      </c>
      <c r="J39">
        <f t="shared" si="3"/>
        <v>0</v>
      </c>
      <c r="K39">
        <f t="shared" si="3"/>
        <v>0</v>
      </c>
      <c r="L39">
        <f t="shared" si="3"/>
        <v>0</v>
      </c>
      <c r="M39">
        <f t="shared" si="3"/>
        <v>0</v>
      </c>
      <c r="N39">
        <f t="shared" si="3"/>
        <v>0</v>
      </c>
      <c r="O39">
        <f t="shared" si="3"/>
        <v>0</v>
      </c>
    </row>
    <row r="40" spans="1:15" x14ac:dyDescent="0.2">
      <c r="D40">
        <f t="shared" ref="D40:O40" si="4">COUNTIF(D10:D36,"P")</f>
        <v>4</v>
      </c>
      <c r="E40">
        <f t="shared" ref="E40:O40" si="5">COUNTIF(E10:E36,"P")</f>
        <v>7</v>
      </c>
      <c r="F40">
        <f t="shared" si="5"/>
        <v>0</v>
      </c>
      <c r="G40">
        <f t="shared" si="5"/>
        <v>0</v>
      </c>
      <c r="H40">
        <f t="shared" si="5"/>
        <v>0</v>
      </c>
      <c r="I40">
        <f t="shared" si="5"/>
        <v>0</v>
      </c>
      <c r="J40">
        <f t="shared" si="5"/>
        <v>0</v>
      </c>
      <c r="K40">
        <f t="shared" si="5"/>
        <v>0</v>
      </c>
      <c r="L40">
        <f t="shared" si="5"/>
        <v>0</v>
      </c>
      <c r="M40">
        <f t="shared" si="5"/>
        <v>0</v>
      </c>
      <c r="N40">
        <f t="shared" si="5"/>
        <v>0</v>
      </c>
      <c r="O40">
        <f t="shared" si="5"/>
        <v>0</v>
      </c>
    </row>
    <row r="41" spans="1:15" x14ac:dyDescent="0.2">
      <c r="D41">
        <f t="shared" ref="D41:O41" si="6">COUNTIF(D10:D36,"A")</f>
        <v>7</v>
      </c>
      <c r="E41">
        <f t="shared" ref="E41:O41" si="7">COUNTIF(E10:E36,"A")</f>
        <v>3</v>
      </c>
      <c r="F41">
        <f t="shared" si="7"/>
        <v>0</v>
      </c>
      <c r="G41">
        <f t="shared" si="7"/>
        <v>0</v>
      </c>
      <c r="H41">
        <f t="shared" si="7"/>
        <v>0</v>
      </c>
      <c r="I41">
        <f t="shared" si="7"/>
        <v>0</v>
      </c>
      <c r="J41">
        <f t="shared" si="7"/>
        <v>0</v>
      </c>
      <c r="K41">
        <f t="shared" si="7"/>
        <v>0</v>
      </c>
      <c r="L41">
        <f t="shared" si="7"/>
        <v>0</v>
      </c>
      <c r="M41">
        <f t="shared" si="7"/>
        <v>0</v>
      </c>
      <c r="N41">
        <f t="shared" si="7"/>
        <v>0</v>
      </c>
      <c r="O41">
        <f t="shared" si="7"/>
        <v>0</v>
      </c>
    </row>
    <row r="42" spans="1:15" x14ac:dyDescent="0.2">
      <c r="D42">
        <f>D38*$H3+D39*$H4+D40*$H5+D41*$H6</f>
        <v>53</v>
      </c>
      <c r="E42">
        <f>E38*$H3+E39*$H4+E40*$H5+E41*$H6</f>
        <v>48</v>
      </c>
      <c r="F42">
        <f>F38*$H3+F39*$H4+F40*$H5+F41*$H6</f>
        <v>0</v>
      </c>
      <c r="G42">
        <f>G38*$H3+G39*$H4+G40*$H5+G41*$H6</f>
        <v>0</v>
      </c>
      <c r="H42">
        <f>H38*$H3+H39*$H4+H40*$H5+H41*$H6</f>
        <v>0</v>
      </c>
      <c r="I42">
        <f>I38*$H3+I39*$H4+I40*$H5+I41*$H6</f>
        <v>0</v>
      </c>
      <c r="J42">
        <f>J38*$H3+J39*$H4+J40*$H5+J41*$H6</f>
        <v>0</v>
      </c>
      <c r="K42">
        <f>K38*$H3+K39*$H4+K40*$H5+K41*$H6</f>
        <v>0</v>
      </c>
      <c r="L42">
        <f>L38*$H3+L39*$H4+L40*$H5+L41*$H6</f>
        <v>0</v>
      </c>
      <c r="M42">
        <f>M38*$H3+M39*$H4+M40*$H5+M41*$H6</f>
        <v>0</v>
      </c>
      <c r="N42">
        <f>N38*$H3+N39*$H4+N40*$H5+N41*$H6</f>
        <v>0</v>
      </c>
      <c r="O42">
        <f>O38*$H3+O39*$H4+O40*$H5+O41*$H6</f>
        <v>0</v>
      </c>
    </row>
    <row r="52" spans="2:15" x14ac:dyDescent="0.2">
      <c r="B52" s="19" t="s">
        <v>28</v>
      </c>
      <c r="C52" s="19"/>
      <c r="D52" s="18" t="s">
        <v>8</v>
      </c>
      <c r="E52" s="18" t="s">
        <v>15</v>
      </c>
      <c r="F52" s="18" t="s">
        <v>16</v>
      </c>
      <c r="G52" s="18" t="s">
        <v>17</v>
      </c>
      <c r="H52" s="18" t="s">
        <v>18</v>
      </c>
      <c r="I52" s="18" t="s">
        <v>19</v>
      </c>
      <c r="J52" s="18" t="s">
        <v>20</v>
      </c>
      <c r="K52" s="18" t="s">
        <v>21</v>
      </c>
      <c r="L52" s="18" t="s">
        <v>22</v>
      </c>
      <c r="M52" s="18" t="s">
        <v>23</v>
      </c>
      <c r="N52" s="18" t="s">
        <v>24</v>
      </c>
      <c r="O52" s="18" t="s">
        <v>25</v>
      </c>
    </row>
    <row r="53" spans="2:15" x14ac:dyDescent="0.2">
      <c r="B53" s="20" t="s">
        <v>29</v>
      </c>
      <c r="C53" s="20"/>
      <c r="D53" s="17">
        <f>IFERROR((COUNTIF(D10:D36,"P")+COUNTIF(D10:D36,"A"))/COUNTIF(D10:D36,"*"),"")</f>
        <v>0.61111111111111116</v>
      </c>
      <c r="E53" s="17">
        <f>IFERROR((COUNTIF(E10:E36,"P")+COUNTIF(E10:E36,"A"))/COUNTIF(E10:E36,"*"),"")</f>
        <v>0.55555555555555558</v>
      </c>
      <c r="F53" s="17" t="str">
        <f>IFERROR((COUNTIF(F10:F36,"P")+COUNTIF(F10:F36,"A"))/COUNTIF(F10:F36,"*"),"")</f>
        <v/>
      </c>
      <c r="G53" s="17" t="str">
        <f>IFERROR((COUNTIF(G10:G36,"P")+COUNTIF(G10:G36,"A"))/COUNTIF(G10:G36,"*"),"")</f>
        <v/>
      </c>
      <c r="H53" s="17" t="str">
        <f>IFERROR((COUNTIF(H10:H36,"P")+COUNTIF(H10:H36,"A"))/COUNTIF(H10:H36,"*"),"")</f>
        <v/>
      </c>
      <c r="I53" s="17" t="str">
        <f>IFERROR((COUNTIF(I10:I36,"P")+COUNTIF(I10:I36,"A"))/COUNTIF(I10:I36,"*"),"")</f>
        <v/>
      </c>
      <c r="J53" s="17" t="str">
        <f>IFERROR((COUNTIF(J10:J36,"P")+COUNTIF(J10:J36,"A"))/COUNTIF(J10:J36,"*"),"")</f>
        <v/>
      </c>
      <c r="K53" s="17" t="str">
        <f>IFERROR((COUNTIF(K10:K36,"P")+COUNTIF(K10:K36,"A"))/COUNTIF(K10:K36,"*"),"")</f>
        <v/>
      </c>
      <c r="L53" s="17" t="str">
        <f>IFERROR((COUNTIF(L10:L36,"P")+COUNTIF(L10:L36,"A"))/COUNTIF(L10:L36,"*"),"")</f>
        <v/>
      </c>
      <c r="M53" s="17" t="str">
        <f>IFERROR((COUNTIF(M10:M36,"P")+COUNTIF(M10:M36,"A"))/COUNTIF(M10:M36,"*"),"")</f>
        <v/>
      </c>
      <c r="N53" s="17" t="str">
        <f>IFERROR((COUNTIF(N10:N36,"P")+COUNTIF(N10:N36,"A"))/COUNTIF(N10:N36,"*"),"")</f>
        <v/>
      </c>
      <c r="O53" s="17" t="str">
        <f>IFERROR((COUNTIF(O10:O36,"P")+COUNTIF(O10:O36,"A"))/COUNTIF(O10:O36,"*"),"")</f>
        <v/>
      </c>
    </row>
    <row r="54" spans="2:15" x14ac:dyDescent="0.2">
      <c r="B54" s="21" t="s">
        <v>30</v>
      </c>
      <c r="C54" s="21"/>
      <c r="D54" s="38">
        <f>IFERROR(D42/COUNTIF(D10:D36,"*"),"")</f>
        <v>2.9444444444444446</v>
      </c>
      <c r="E54" s="38">
        <f>IFERROR(E42/COUNTIF(E10:E36,"*"),"")</f>
        <v>2.6666666666666665</v>
      </c>
      <c r="F54" s="38" t="str">
        <f>IFERROR(F42/COUNTIF(F10:F36,"*"),"")</f>
        <v/>
      </c>
      <c r="G54" s="38" t="str">
        <f>IFERROR(G42/COUNTIF(G10:G36,"*"),"")</f>
        <v/>
      </c>
      <c r="H54" s="38" t="str">
        <f>IFERROR(H42/COUNTIF(H10:H36,"*"),"")</f>
        <v/>
      </c>
      <c r="I54" s="38" t="str">
        <f>IFERROR(I42/COUNTIF(I10:I36,"*"),"")</f>
        <v/>
      </c>
      <c r="J54" s="38" t="str">
        <f>IFERROR(J42/COUNTIF(J10:J36,"*"),"")</f>
        <v/>
      </c>
      <c r="K54" s="38" t="str">
        <f>IFERROR(K42/COUNTIF(K10:K36,"*"),"")</f>
        <v/>
      </c>
      <c r="L54" s="38" t="str">
        <f>IFERROR(L42/COUNTIF(L10:L36,"*"),"")</f>
        <v/>
      </c>
      <c r="M54" s="38" t="str">
        <f>IFERROR(M42/COUNTIF(M10:M36,"*"),"")</f>
        <v/>
      </c>
      <c r="N54" s="38" t="str">
        <f>IFERROR(N42/COUNTIF(N10:N36,"*"),"")</f>
        <v/>
      </c>
      <c r="O54" s="38" t="str">
        <f>IFERROR(O42/COUNTIF(O10:O36,"*"),"")</f>
        <v/>
      </c>
    </row>
  </sheetData>
  <mergeCells count="5">
    <mergeCell ref="F2:H2"/>
    <mergeCell ref="B5:D6"/>
    <mergeCell ref="B52:C52"/>
    <mergeCell ref="B53:C53"/>
    <mergeCell ref="B54:C54"/>
  </mergeCells>
  <conditionalFormatting sqref="D10:O36">
    <cfRule type="containsText" dxfId="11" priority="1" operator="containsText" text="A">
      <formula>NOT(ISERROR(SEARCH("A",D10)))</formula>
    </cfRule>
    <cfRule type="containsText" dxfId="10" priority="2" operator="containsText" text="P">
      <formula>NOT(ISERROR(SEARCH("P",D10)))</formula>
    </cfRule>
    <cfRule type="containsText" dxfId="9" priority="3" operator="containsText" text="B">
      <formula>NOT(ISERROR(SEARCH("B",D10)))</formula>
    </cfRule>
    <cfRule type="containsText" dxfId="8" priority="4" operator="containsText" text="NI">
      <formula>NOT(ISERROR(SEARCH("NI",D10)))</formula>
    </cfRule>
  </conditionalFormatting>
  <dataValidations count="1">
    <dataValidation type="list" allowBlank="1" showInputMessage="1" showErrorMessage="1" sqref="D10:O36" xr:uid="{35294350-9C45-5E4E-AFC9-DA47AD1FECE3}">
      <formula1>$G$3:$G$6</formula1>
    </dataValidation>
  </dataValidations>
  <pageMargins left="0.75" right="0.75" top="1" bottom="1" header="0.5" footer="0.5"/>
  <pageSetup scale="60" fitToWidth="2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O59"/>
  <sheetViews>
    <sheetView showGridLines="0" tabSelected="1" workbookViewId="0">
      <selection activeCell="A2" sqref="A2"/>
    </sheetView>
  </sheetViews>
  <sheetFormatPr baseColWidth="10" defaultRowHeight="16" x14ac:dyDescent="0.2"/>
  <cols>
    <col min="1" max="2" width="15.1640625" customWidth="1"/>
    <col min="3" max="3" width="11.33203125" customWidth="1"/>
    <col min="4" max="17" width="26.1640625" customWidth="1"/>
  </cols>
  <sheetData>
    <row r="1" spans="1:15" ht="20" thickBot="1" x14ac:dyDescent="0.3">
      <c r="A1" s="1" t="s">
        <v>0</v>
      </c>
    </row>
    <row r="2" spans="1:15" ht="17" thickBot="1" x14ac:dyDescent="0.25">
      <c r="F2" s="24" t="s">
        <v>31</v>
      </c>
      <c r="G2" s="25"/>
      <c r="H2" s="26"/>
    </row>
    <row r="3" spans="1:15" x14ac:dyDescent="0.2">
      <c r="A3" s="7" t="s">
        <v>26</v>
      </c>
      <c r="B3" s="8"/>
      <c r="C3" s="7" t="s">
        <v>27</v>
      </c>
      <c r="D3" s="8"/>
      <c r="E3" s="22"/>
      <c r="F3" s="31" t="s">
        <v>1</v>
      </c>
      <c r="G3" s="23" t="s">
        <v>11</v>
      </c>
      <c r="H3" s="27">
        <v>1</v>
      </c>
    </row>
    <row r="4" spans="1:15" ht="17" thickBot="1" x14ac:dyDescent="0.25">
      <c r="F4" s="32" t="s">
        <v>2</v>
      </c>
      <c r="G4" s="12" t="s">
        <v>12</v>
      </c>
      <c r="H4" s="28">
        <v>2</v>
      </c>
    </row>
    <row r="5" spans="1:15" ht="26" customHeight="1" x14ac:dyDescent="0.2">
      <c r="A5" s="2" t="s">
        <v>5</v>
      </c>
      <c r="B5" s="34" t="s">
        <v>32</v>
      </c>
      <c r="C5" s="34"/>
      <c r="D5" s="35"/>
      <c r="F5" s="32" t="s">
        <v>3</v>
      </c>
      <c r="G5" s="12" t="s">
        <v>13</v>
      </c>
      <c r="H5" s="28">
        <v>3</v>
      </c>
    </row>
    <row r="6" spans="1:15" ht="20" customHeight="1" thickBot="1" x14ac:dyDescent="0.25">
      <c r="A6" s="10"/>
      <c r="B6" s="36"/>
      <c r="C6" s="36"/>
      <c r="D6" s="37"/>
      <c r="F6" s="33" t="s">
        <v>4</v>
      </c>
      <c r="G6" s="29" t="s">
        <v>14</v>
      </c>
      <c r="H6" s="30">
        <v>4</v>
      </c>
    </row>
    <row r="7" spans="1:15" x14ac:dyDescent="0.2">
      <c r="A7" s="4"/>
      <c r="B7" s="9"/>
      <c r="C7" s="9"/>
      <c r="D7" s="9"/>
    </row>
    <row r="8" spans="1:15" x14ac:dyDescent="0.2">
      <c r="D8" s="3" t="s">
        <v>8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</row>
    <row r="9" spans="1:15" ht="17" x14ac:dyDescent="0.2">
      <c r="A9" s="3" t="s">
        <v>6</v>
      </c>
      <c r="B9" s="3" t="s">
        <v>7</v>
      </c>
      <c r="C9" s="3" t="s">
        <v>10</v>
      </c>
      <c r="D9" s="11" t="s">
        <v>9</v>
      </c>
      <c r="E9" s="11" t="s">
        <v>9</v>
      </c>
      <c r="F9" s="11" t="s">
        <v>9</v>
      </c>
      <c r="G9" s="11" t="s">
        <v>9</v>
      </c>
      <c r="H9" s="11" t="s">
        <v>9</v>
      </c>
      <c r="I9" s="11" t="s">
        <v>9</v>
      </c>
      <c r="J9" s="11" t="s">
        <v>9</v>
      </c>
      <c r="K9" s="11" t="s">
        <v>9</v>
      </c>
      <c r="L9" s="11" t="s">
        <v>9</v>
      </c>
      <c r="M9" s="11" t="s">
        <v>9</v>
      </c>
      <c r="N9" s="11" t="s">
        <v>9</v>
      </c>
      <c r="O9" s="11" t="s">
        <v>9</v>
      </c>
    </row>
    <row r="10" spans="1:15" x14ac:dyDescent="0.2">
      <c r="A10" s="6"/>
      <c r="B10" s="6"/>
      <c r="C10" s="6"/>
      <c r="D10" s="12" t="s">
        <v>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">
      <c r="A11" s="13"/>
      <c r="B11" s="13"/>
      <c r="C11" s="13"/>
      <c r="D11" s="14" t="s">
        <v>12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6"/>
      <c r="B12" s="6"/>
      <c r="C12" s="6"/>
      <c r="D12" s="12" t="s">
        <v>13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">
      <c r="A13" s="13"/>
      <c r="B13" s="13"/>
      <c r="C13" s="13"/>
      <c r="D13" s="14" t="s">
        <v>14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6"/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6"/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6"/>
      <c r="B18" s="6"/>
      <c r="C18" s="6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6"/>
      <c r="B20" s="6"/>
      <c r="C20" s="6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13"/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6"/>
      <c r="B22" s="6"/>
      <c r="C22" s="6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13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5" customFormat="1" x14ac:dyDescent="0.2">
      <c r="A24" s="15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5" customFormat="1" x14ac:dyDescent="0.2">
      <c r="A26" s="15"/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">
      <c r="A27" s="13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5" customFormat="1" x14ac:dyDescent="0.2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">
      <c r="A29" s="13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6"/>
      <c r="B30" s="6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">
      <c r="A31" s="13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6"/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">
      <c r="A33" s="13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6"/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13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6"/>
      <c r="B36" s="6"/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8" spans="1:15" x14ac:dyDescent="0.2">
      <c r="D38">
        <f t="shared" ref="D38:E38" si="0">COUNTIF(D10:D36,"NI")</f>
        <v>1</v>
      </c>
      <c r="E38">
        <f t="shared" si="0"/>
        <v>0</v>
      </c>
      <c r="F38">
        <f t="shared" ref="F38:O38" si="1">COUNTIF(F10:F36,"NI")</f>
        <v>0</v>
      </c>
      <c r="G38">
        <f t="shared" si="1"/>
        <v>0</v>
      </c>
      <c r="H38">
        <f t="shared" si="1"/>
        <v>0</v>
      </c>
      <c r="I38">
        <f t="shared" si="1"/>
        <v>0</v>
      </c>
      <c r="J38">
        <f t="shared" si="1"/>
        <v>0</v>
      </c>
      <c r="K38">
        <f t="shared" si="1"/>
        <v>0</v>
      </c>
      <c r="L38">
        <f t="shared" si="1"/>
        <v>0</v>
      </c>
      <c r="M38">
        <f t="shared" si="1"/>
        <v>0</v>
      </c>
      <c r="N38">
        <f t="shared" si="1"/>
        <v>0</v>
      </c>
      <c r="O38">
        <f t="shared" si="1"/>
        <v>0</v>
      </c>
    </row>
    <row r="39" spans="1:15" x14ac:dyDescent="0.2">
      <c r="D39">
        <f t="shared" ref="D39:E39" si="2">COUNTIF(D10:D36,"B")</f>
        <v>1</v>
      </c>
      <c r="E39">
        <f t="shared" si="2"/>
        <v>0</v>
      </c>
      <c r="F39">
        <f t="shared" ref="F39:O39" si="3">COUNTIF(F10:F36,"B")</f>
        <v>0</v>
      </c>
      <c r="G39">
        <f t="shared" si="3"/>
        <v>0</v>
      </c>
      <c r="H39">
        <f t="shared" si="3"/>
        <v>0</v>
      </c>
      <c r="I39">
        <f t="shared" si="3"/>
        <v>0</v>
      </c>
      <c r="J39">
        <f t="shared" si="3"/>
        <v>0</v>
      </c>
      <c r="K39">
        <f t="shared" si="3"/>
        <v>0</v>
      </c>
      <c r="L39">
        <f t="shared" si="3"/>
        <v>0</v>
      </c>
      <c r="M39">
        <f t="shared" si="3"/>
        <v>0</v>
      </c>
      <c r="N39">
        <f t="shared" si="3"/>
        <v>0</v>
      </c>
      <c r="O39">
        <f t="shared" si="3"/>
        <v>0</v>
      </c>
    </row>
    <row r="40" spans="1:15" x14ac:dyDescent="0.2">
      <c r="D40">
        <f t="shared" ref="D40:E40" si="4">COUNTIF(D10:D36,"P")</f>
        <v>1</v>
      </c>
      <c r="E40">
        <f t="shared" si="4"/>
        <v>0</v>
      </c>
      <c r="F40">
        <f t="shared" ref="F40:O40" si="5">COUNTIF(F10:F36,"P")</f>
        <v>0</v>
      </c>
      <c r="G40">
        <f t="shared" si="5"/>
        <v>0</v>
      </c>
      <c r="H40">
        <f t="shared" si="5"/>
        <v>0</v>
      </c>
      <c r="I40">
        <f t="shared" si="5"/>
        <v>0</v>
      </c>
      <c r="J40">
        <f t="shared" si="5"/>
        <v>0</v>
      </c>
      <c r="K40">
        <f t="shared" si="5"/>
        <v>0</v>
      </c>
      <c r="L40">
        <f t="shared" si="5"/>
        <v>0</v>
      </c>
      <c r="M40">
        <f t="shared" si="5"/>
        <v>0</v>
      </c>
      <c r="N40">
        <f t="shared" si="5"/>
        <v>0</v>
      </c>
      <c r="O40">
        <f t="shared" si="5"/>
        <v>0</v>
      </c>
    </row>
    <row r="41" spans="1:15" x14ac:dyDescent="0.2">
      <c r="D41">
        <f t="shared" ref="D41:E41" si="6">COUNTIF(D10:D36,"A")</f>
        <v>1</v>
      </c>
      <c r="E41">
        <f t="shared" si="6"/>
        <v>0</v>
      </c>
      <c r="F41">
        <f t="shared" ref="F41:O41" si="7">COUNTIF(F10:F36,"A")</f>
        <v>0</v>
      </c>
      <c r="G41">
        <f t="shared" si="7"/>
        <v>0</v>
      </c>
      <c r="H41">
        <f t="shared" si="7"/>
        <v>0</v>
      </c>
      <c r="I41">
        <f t="shared" si="7"/>
        <v>0</v>
      </c>
      <c r="J41">
        <f t="shared" si="7"/>
        <v>0</v>
      </c>
      <c r="K41">
        <f t="shared" si="7"/>
        <v>0</v>
      </c>
      <c r="L41">
        <f t="shared" si="7"/>
        <v>0</v>
      </c>
      <c r="M41">
        <f t="shared" si="7"/>
        <v>0</v>
      </c>
      <c r="N41">
        <f t="shared" si="7"/>
        <v>0</v>
      </c>
      <c r="O41">
        <f t="shared" si="7"/>
        <v>0</v>
      </c>
    </row>
    <row r="42" spans="1:15" x14ac:dyDescent="0.2">
      <c r="D42">
        <f>D38*$H3+D39*$H4+D40*$H5+D41*$H6</f>
        <v>10</v>
      </c>
      <c r="E42">
        <f>E38*$H3+E39*$H4+E40*$H5+E41*$H6</f>
        <v>0</v>
      </c>
      <c r="F42">
        <f>F38*$H3+F39*$H4+F40*$H5+F41*$H6</f>
        <v>0</v>
      </c>
      <c r="G42">
        <f>G38*$H3+G39*$H4+G40*$H5+G41*$H6</f>
        <v>0</v>
      </c>
      <c r="H42">
        <f>H38*$H3+H39*$H4+H40*$H5+H41*$H6</f>
        <v>0</v>
      </c>
      <c r="I42">
        <f>I38*$H3+I39*$H4+I40*$H5+I41*$H6</f>
        <v>0</v>
      </c>
      <c r="J42">
        <f>J38*$H3+J39*$H4+J40*$H5+J41*$H6</f>
        <v>0</v>
      </c>
      <c r="K42">
        <f>K38*$H3+K39*$H4+K40*$H5+K41*$H6</f>
        <v>0</v>
      </c>
      <c r="L42">
        <f>L38*$H3+L39*$H4+L40*$H5+L41*$H6</f>
        <v>0</v>
      </c>
      <c r="M42">
        <f>M38*$H3+M39*$H4+M40*$H5+M41*$H6</f>
        <v>0</v>
      </c>
      <c r="N42">
        <f>N38*$H3+N39*$H4+N40*$H5+N41*$H6</f>
        <v>0</v>
      </c>
      <c r="O42">
        <f>O38*$H3+O39*$H4+O40*$H5+O41*$H6</f>
        <v>0</v>
      </c>
    </row>
    <row r="52" spans="2:15" x14ac:dyDescent="0.2">
      <c r="B52" s="44" t="s">
        <v>28</v>
      </c>
      <c r="C52" s="45"/>
      <c r="D52" s="18" t="s">
        <v>8</v>
      </c>
      <c r="E52" s="18" t="s">
        <v>15</v>
      </c>
      <c r="F52" s="18" t="s">
        <v>16</v>
      </c>
      <c r="G52" s="18" t="s">
        <v>17</v>
      </c>
      <c r="H52" s="18" t="s">
        <v>18</v>
      </c>
      <c r="I52" s="18" t="s">
        <v>19</v>
      </c>
      <c r="J52" s="18" t="s">
        <v>20</v>
      </c>
      <c r="K52" s="18" t="s">
        <v>21</v>
      </c>
      <c r="L52" s="18" t="s">
        <v>22</v>
      </c>
      <c r="M52" s="18" t="s">
        <v>23</v>
      </c>
      <c r="N52" s="18" t="s">
        <v>24</v>
      </c>
      <c r="O52" s="18" t="s">
        <v>25</v>
      </c>
    </row>
    <row r="53" spans="2:15" ht="16" customHeight="1" x14ac:dyDescent="0.2">
      <c r="B53" s="42" t="s">
        <v>29</v>
      </c>
      <c r="C53" s="43"/>
      <c r="D53" s="46">
        <f>IFERROR((COUNTIF(D10:D36,"P")+COUNTIF(D10:D36,"A"))/COUNTIF(D10:D36,"*"),"")</f>
        <v>0.5</v>
      </c>
      <c r="E53" s="46" t="str">
        <f>IFERROR((COUNTIF(E10:E36,"P")+COUNTIF(E10:E36,"A"))/COUNTIF(E10:E36,"*"),"")</f>
        <v/>
      </c>
      <c r="F53" s="46" t="str">
        <f>IFERROR((COUNTIF(F10:F36,"P")+COUNTIF(F10:F36,"A"))/COUNTIF(F10:F36,"*"),"")</f>
        <v/>
      </c>
      <c r="G53" s="46" t="str">
        <f>IFERROR((COUNTIF(G10:G36,"P")+COUNTIF(G10:G36,"A"))/COUNTIF(G10:G36,"*"),"")</f>
        <v/>
      </c>
      <c r="H53" s="46" t="str">
        <f>IFERROR((COUNTIF(H10:H36,"P")+COUNTIF(H10:H36,"A"))/COUNTIF(H10:H36,"*"),"")</f>
        <v/>
      </c>
      <c r="I53" s="46" t="str">
        <f>IFERROR((COUNTIF(I10:I36,"P")+COUNTIF(I10:I36,"A"))/COUNTIF(I10:I36,"*"),"")</f>
        <v/>
      </c>
      <c r="J53" s="46" t="str">
        <f>IFERROR((COUNTIF(J10:J36,"P")+COUNTIF(J10:J36,"A"))/COUNTIF(J10:J36,"*"),"")</f>
        <v/>
      </c>
      <c r="K53" s="46" t="str">
        <f>IFERROR((COUNTIF(K10:K36,"P")+COUNTIF(K10:K36,"A"))/COUNTIF(K10:K36,"*"),"")</f>
        <v/>
      </c>
      <c r="L53" s="46" t="str">
        <f>IFERROR((COUNTIF(L10:L36,"P")+COUNTIF(L10:L36,"A"))/COUNTIF(L10:L36,"*"),"")</f>
        <v/>
      </c>
      <c r="M53" s="46" t="str">
        <f>IFERROR((COUNTIF(M10:M36,"P")+COUNTIF(M10:M36,"A"))/COUNTIF(M10:M36,"*"),"")</f>
        <v/>
      </c>
      <c r="N53" s="46" t="str">
        <f>IFERROR((COUNTIF(N10:N36,"P")+COUNTIF(N10:N36,"A"))/COUNTIF(N10:N36,"*"),"")</f>
        <v/>
      </c>
      <c r="O53" s="46" t="str">
        <f>IFERROR((COUNTIF(O10:O36,"P")+COUNTIF(O10:O36,"A"))/COUNTIF(O10:O36,"*"),"")</f>
        <v/>
      </c>
    </row>
    <row r="54" spans="2:15" x14ac:dyDescent="0.2">
      <c r="B54" s="40" t="s">
        <v>30</v>
      </c>
      <c r="C54" s="41"/>
      <c r="D54" s="38">
        <f>IFERROR(D42/COUNTIF(D10:D36,"*"),"")</f>
        <v>2.5</v>
      </c>
      <c r="E54" s="38" t="str">
        <f>IFERROR(E42/COUNTIF(E10:E36,"*"),"")</f>
        <v/>
      </c>
      <c r="F54" s="38" t="str">
        <f>IFERROR(F42/COUNTIF(F10:F36,"*"),"")</f>
        <v/>
      </c>
      <c r="G54" s="38" t="str">
        <f>IFERROR(G42/COUNTIF(G10:G36,"*"),"")</f>
        <v/>
      </c>
      <c r="H54" s="38" t="str">
        <f>IFERROR(H42/COUNTIF(H10:H36,"*"),"")</f>
        <v/>
      </c>
      <c r="I54" s="38" t="str">
        <f>IFERROR(I42/COUNTIF(I10:I36,"*"),"")</f>
        <v/>
      </c>
      <c r="J54" s="38" t="str">
        <f>IFERROR(J42/COUNTIF(J10:J36,"*"),"")</f>
        <v/>
      </c>
      <c r="K54" s="38" t="str">
        <f>IFERROR(K42/COUNTIF(K10:K36,"*"),"")</f>
        <v/>
      </c>
      <c r="L54" s="38" t="str">
        <f>IFERROR(L42/COUNTIF(L10:L36,"*"),"")</f>
        <v/>
      </c>
      <c r="M54" s="38" t="str">
        <f>IFERROR(M42/COUNTIF(M10:M36,"*"),"")</f>
        <v/>
      </c>
      <c r="N54" s="38" t="str">
        <f>IFERROR(N42/COUNTIF(N10:N36,"*"),"")</f>
        <v/>
      </c>
      <c r="O54" s="38" t="str">
        <f>IFERROR(O42/COUNTIF(O10:O36,"*"),"")</f>
        <v/>
      </c>
    </row>
    <row r="55" spans="2:15" x14ac:dyDescent="0.2">
      <c r="B55" s="44" t="s">
        <v>57</v>
      </c>
      <c r="C55" s="4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x14ac:dyDescent="0.2">
      <c r="B56" s="47" t="str">
        <f>F3</f>
        <v>Needs Improvement</v>
      </c>
      <c r="C56" s="47"/>
      <c r="D56" s="6">
        <f>D38</f>
        <v>1</v>
      </c>
      <c r="E56" s="6">
        <f t="shared" ref="E56:O56" si="8">E38</f>
        <v>0</v>
      </c>
      <c r="F56" s="6">
        <f t="shared" si="8"/>
        <v>0</v>
      </c>
      <c r="G56" s="6">
        <f t="shared" si="8"/>
        <v>0</v>
      </c>
      <c r="H56" s="6">
        <f t="shared" si="8"/>
        <v>0</v>
      </c>
      <c r="I56" s="6">
        <f t="shared" si="8"/>
        <v>0</v>
      </c>
      <c r="J56" s="6">
        <f t="shared" si="8"/>
        <v>0</v>
      </c>
      <c r="K56" s="6">
        <f t="shared" si="8"/>
        <v>0</v>
      </c>
      <c r="L56" s="6">
        <f t="shared" si="8"/>
        <v>0</v>
      </c>
      <c r="M56" s="6">
        <f t="shared" si="8"/>
        <v>0</v>
      </c>
      <c r="N56" s="6">
        <f t="shared" si="8"/>
        <v>0</v>
      </c>
      <c r="O56" s="6">
        <f t="shared" si="8"/>
        <v>0</v>
      </c>
    </row>
    <row r="57" spans="2:15" x14ac:dyDescent="0.2">
      <c r="B57" s="47" t="str">
        <f>F4</f>
        <v>Basic</v>
      </c>
      <c r="C57" s="47"/>
      <c r="D57" s="6">
        <f>D39</f>
        <v>1</v>
      </c>
      <c r="E57" s="6">
        <f t="shared" ref="E57:O57" si="9">E39</f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si="9"/>
        <v>0</v>
      </c>
      <c r="J57" s="6">
        <f t="shared" si="9"/>
        <v>0</v>
      </c>
      <c r="K57" s="6">
        <f t="shared" si="9"/>
        <v>0</v>
      </c>
      <c r="L57" s="6">
        <f t="shared" si="9"/>
        <v>0</v>
      </c>
      <c r="M57" s="6">
        <f t="shared" si="9"/>
        <v>0</v>
      </c>
      <c r="N57" s="6">
        <f t="shared" si="9"/>
        <v>0</v>
      </c>
      <c r="O57" s="6">
        <f t="shared" si="9"/>
        <v>0</v>
      </c>
    </row>
    <row r="58" spans="2:15" x14ac:dyDescent="0.2">
      <c r="B58" s="47" t="str">
        <f>F5</f>
        <v>Proficient</v>
      </c>
      <c r="C58" s="47"/>
      <c r="D58" s="6">
        <f>D40</f>
        <v>1</v>
      </c>
      <c r="E58" s="6">
        <f t="shared" ref="E58:O58" si="10">E40</f>
        <v>0</v>
      </c>
      <c r="F58" s="6">
        <f t="shared" si="10"/>
        <v>0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 t="shared" si="10"/>
        <v>0</v>
      </c>
    </row>
    <row r="59" spans="2:15" x14ac:dyDescent="0.2">
      <c r="B59" s="47" t="str">
        <f>F6</f>
        <v>Advanced</v>
      </c>
      <c r="C59" s="47"/>
      <c r="D59" s="6">
        <f>D41</f>
        <v>1</v>
      </c>
      <c r="E59" s="6">
        <f t="shared" ref="E59:O59" si="11">E41</f>
        <v>0</v>
      </c>
      <c r="F59" s="6">
        <f t="shared" si="11"/>
        <v>0</v>
      </c>
      <c r="G59" s="6">
        <f t="shared" si="11"/>
        <v>0</v>
      </c>
      <c r="H59" s="6">
        <f t="shared" si="11"/>
        <v>0</v>
      </c>
      <c r="I59" s="6">
        <f t="shared" si="11"/>
        <v>0</v>
      </c>
      <c r="J59" s="6">
        <f t="shared" si="11"/>
        <v>0</v>
      </c>
      <c r="K59" s="6">
        <f t="shared" si="11"/>
        <v>0</v>
      </c>
      <c r="L59" s="6">
        <f t="shared" si="11"/>
        <v>0</v>
      </c>
      <c r="M59" s="6">
        <f t="shared" si="11"/>
        <v>0</v>
      </c>
      <c r="N59" s="6">
        <f t="shared" si="11"/>
        <v>0</v>
      </c>
      <c r="O59" s="6">
        <f t="shared" si="11"/>
        <v>0</v>
      </c>
    </row>
  </sheetData>
  <mergeCells count="10">
    <mergeCell ref="B55:C55"/>
    <mergeCell ref="B56:C56"/>
    <mergeCell ref="B57:C57"/>
    <mergeCell ref="B58:C58"/>
    <mergeCell ref="B59:C59"/>
    <mergeCell ref="B5:D6"/>
    <mergeCell ref="B52:C52"/>
    <mergeCell ref="B53:C53"/>
    <mergeCell ref="B54:C54"/>
    <mergeCell ref="F2:H2"/>
  </mergeCells>
  <phoneticPr fontId="5" type="noConversion"/>
  <conditionalFormatting sqref="D10:O36">
    <cfRule type="containsText" dxfId="15" priority="1" operator="containsText" text="A">
      <formula>NOT(ISERROR(SEARCH("A",D10)))</formula>
    </cfRule>
    <cfRule type="containsText" dxfId="14" priority="2" operator="containsText" text="P">
      <formula>NOT(ISERROR(SEARCH("P",D10)))</formula>
    </cfRule>
    <cfRule type="containsText" dxfId="13" priority="3" operator="containsText" text="B">
      <formula>NOT(ISERROR(SEARCH("B",D10)))</formula>
    </cfRule>
    <cfRule type="containsText" dxfId="12" priority="4" operator="containsText" text="NI">
      <formula>NOT(ISERROR(SEARCH("NI",D10)))</formula>
    </cfRule>
  </conditionalFormatting>
  <dataValidations count="1">
    <dataValidation type="list" allowBlank="1" showInputMessage="1" showErrorMessage="1" sqref="D10:O36" xr:uid="{00000000-0002-0000-0000-000000000000}">
      <formula1>$G$3:$G$6</formula1>
    </dataValidation>
  </dataValidations>
  <pageMargins left="0.75" right="0.75" top="1" bottom="1" header="0.5" footer="0.5"/>
  <pageSetup scale="60" fitToWidth="2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7AA6-B825-BA44-8823-72DFD67D501A}">
  <sheetPr>
    <tabColor rgb="FFCCFFCC"/>
    <pageSetUpPr fitToPage="1"/>
  </sheetPr>
  <dimension ref="A1:O59"/>
  <sheetViews>
    <sheetView showGridLines="0" workbookViewId="0">
      <selection activeCell="A11" sqref="A11"/>
    </sheetView>
  </sheetViews>
  <sheetFormatPr baseColWidth="10" defaultRowHeight="16" x14ac:dyDescent="0.2"/>
  <cols>
    <col min="1" max="2" width="15.1640625" customWidth="1"/>
    <col min="3" max="3" width="11.33203125" customWidth="1"/>
    <col min="4" max="17" width="26.1640625" customWidth="1"/>
  </cols>
  <sheetData>
    <row r="1" spans="1:15" ht="20" thickBot="1" x14ac:dyDescent="0.3">
      <c r="A1" s="1" t="s">
        <v>0</v>
      </c>
    </row>
    <row r="2" spans="1:15" ht="17" thickBot="1" x14ac:dyDescent="0.25">
      <c r="F2" s="24" t="s">
        <v>31</v>
      </c>
      <c r="G2" s="25"/>
      <c r="H2" s="26"/>
    </row>
    <row r="3" spans="1:15" x14ac:dyDescent="0.2">
      <c r="A3" s="7" t="s">
        <v>26</v>
      </c>
      <c r="B3" s="8"/>
      <c r="C3" s="7" t="s">
        <v>27</v>
      </c>
      <c r="D3" s="8"/>
      <c r="E3" s="22"/>
      <c r="F3" s="31" t="s">
        <v>1</v>
      </c>
      <c r="G3" s="23" t="s">
        <v>11</v>
      </c>
      <c r="H3" s="27">
        <v>1</v>
      </c>
    </row>
    <row r="4" spans="1:15" ht="17" thickBot="1" x14ac:dyDescent="0.25">
      <c r="F4" s="32" t="s">
        <v>2</v>
      </c>
      <c r="G4" s="12" t="s">
        <v>12</v>
      </c>
      <c r="H4" s="28">
        <v>2</v>
      </c>
    </row>
    <row r="5" spans="1:15" ht="26" customHeight="1" x14ac:dyDescent="0.2">
      <c r="A5" s="2" t="s">
        <v>5</v>
      </c>
      <c r="B5" s="34" t="s">
        <v>32</v>
      </c>
      <c r="C5" s="34"/>
      <c r="D5" s="35"/>
      <c r="F5" s="32" t="s">
        <v>3</v>
      </c>
      <c r="G5" s="12" t="s">
        <v>13</v>
      </c>
      <c r="H5" s="28">
        <v>3</v>
      </c>
    </row>
    <row r="6" spans="1:15" ht="20" customHeight="1" thickBot="1" x14ac:dyDescent="0.25">
      <c r="A6" s="10"/>
      <c r="B6" s="36"/>
      <c r="C6" s="36"/>
      <c r="D6" s="37"/>
      <c r="F6" s="33" t="s">
        <v>4</v>
      </c>
      <c r="G6" s="29" t="s">
        <v>14</v>
      </c>
      <c r="H6" s="30">
        <v>4</v>
      </c>
    </row>
    <row r="7" spans="1:15" x14ac:dyDescent="0.2">
      <c r="A7" s="4"/>
      <c r="B7" s="9"/>
      <c r="C7" s="9"/>
      <c r="D7" s="9"/>
    </row>
    <row r="8" spans="1:15" x14ac:dyDescent="0.2">
      <c r="D8" s="3" t="s">
        <v>8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</row>
    <row r="9" spans="1:15" ht="17" x14ac:dyDescent="0.2">
      <c r="A9" s="3" t="s">
        <v>6</v>
      </c>
      <c r="B9" s="3" t="s">
        <v>7</v>
      </c>
      <c r="C9" s="3" t="s">
        <v>10</v>
      </c>
      <c r="D9" s="11" t="s">
        <v>9</v>
      </c>
      <c r="E9" s="11" t="s">
        <v>9</v>
      </c>
      <c r="F9" s="11" t="s">
        <v>9</v>
      </c>
      <c r="G9" s="11" t="s">
        <v>9</v>
      </c>
      <c r="H9" s="11" t="s">
        <v>9</v>
      </c>
      <c r="I9" s="11" t="s">
        <v>9</v>
      </c>
      <c r="J9" s="11" t="s">
        <v>9</v>
      </c>
      <c r="K9" s="11" t="s">
        <v>9</v>
      </c>
      <c r="L9" s="11" t="s">
        <v>9</v>
      </c>
      <c r="M9" s="11" t="s">
        <v>9</v>
      </c>
      <c r="N9" s="11" t="s">
        <v>9</v>
      </c>
      <c r="O9" s="11" t="s">
        <v>9</v>
      </c>
    </row>
    <row r="10" spans="1:15" x14ac:dyDescent="0.2">
      <c r="A10" s="6"/>
      <c r="B10" s="6"/>
      <c r="C10" s="6"/>
      <c r="D10" s="12" t="s">
        <v>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">
      <c r="A11" s="13"/>
      <c r="B11" s="13"/>
      <c r="C11" s="13"/>
      <c r="D11" s="14" t="s">
        <v>12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6"/>
      <c r="B12" s="6"/>
      <c r="C12" s="6"/>
      <c r="D12" s="12" t="s">
        <v>13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">
      <c r="A13" s="13"/>
      <c r="B13" s="13"/>
      <c r="C13" s="13"/>
      <c r="D13" s="14" t="s">
        <v>14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6"/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6"/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6"/>
      <c r="B18" s="6"/>
      <c r="C18" s="6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6"/>
      <c r="B20" s="6"/>
      <c r="C20" s="6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13"/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6"/>
      <c r="B22" s="6"/>
      <c r="C22" s="6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13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5" customFormat="1" x14ac:dyDescent="0.2">
      <c r="A24" s="15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5" customFormat="1" x14ac:dyDescent="0.2">
      <c r="A26" s="15"/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">
      <c r="A27" s="13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5" customFormat="1" x14ac:dyDescent="0.2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">
      <c r="A29" s="13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6"/>
      <c r="B30" s="6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">
      <c r="A31" s="13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6"/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">
      <c r="A33" s="13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6"/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13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6"/>
      <c r="B36" s="6"/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8" spans="1:15" x14ac:dyDescent="0.2">
      <c r="D38">
        <f t="shared" ref="D38:O38" si="0">COUNTIF(D10:D36,"NI")</f>
        <v>1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si="0"/>
        <v>0</v>
      </c>
      <c r="N38">
        <f t="shared" si="0"/>
        <v>0</v>
      </c>
      <c r="O38">
        <f t="shared" si="0"/>
        <v>0</v>
      </c>
    </row>
    <row r="39" spans="1:15" x14ac:dyDescent="0.2">
      <c r="D39">
        <f t="shared" ref="D39:O39" si="1">COUNTIF(D10:D36,"B")</f>
        <v>1</v>
      </c>
      <c r="E39">
        <f t="shared" si="1"/>
        <v>0</v>
      </c>
      <c r="F39">
        <f t="shared" si="1"/>
        <v>0</v>
      </c>
      <c r="G39">
        <f t="shared" si="1"/>
        <v>0</v>
      </c>
      <c r="H39">
        <f t="shared" si="1"/>
        <v>0</v>
      </c>
      <c r="I39">
        <f t="shared" si="1"/>
        <v>0</v>
      </c>
      <c r="J39">
        <f t="shared" si="1"/>
        <v>0</v>
      </c>
      <c r="K39">
        <f t="shared" si="1"/>
        <v>0</v>
      </c>
      <c r="L39">
        <f t="shared" si="1"/>
        <v>0</v>
      </c>
      <c r="M39">
        <f t="shared" si="1"/>
        <v>0</v>
      </c>
      <c r="N39">
        <f t="shared" si="1"/>
        <v>0</v>
      </c>
      <c r="O39">
        <f t="shared" si="1"/>
        <v>0</v>
      </c>
    </row>
    <row r="40" spans="1:15" x14ac:dyDescent="0.2">
      <c r="D40">
        <f t="shared" ref="D40:O40" si="2">COUNTIF(D10:D36,"P")</f>
        <v>1</v>
      </c>
      <c r="E40">
        <f t="shared" si="2"/>
        <v>0</v>
      </c>
      <c r="F40">
        <f t="shared" si="2"/>
        <v>0</v>
      </c>
      <c r="G40">
        <f t="shared" si="2"/>
        <v>0</v>
      </c>
      <c r="H40">
        <f t="shared" si="2"/>
        <v>0</v>
      </c>
      <c r="I40">
        <f t="shared" si="2"/>
        <v>0</v>
      </c>
      <c r="J40">
        <f t="shared" si="2"/>
        <v>0</v>
      </c>
      <c r="K40">
        <f t="shared" si="2"/>
        <v>0</v>
      </c>
      <c r="L40">
        <f t="shared" si="2"/>
        <v>0</v>
      </c>
      <c r="M40">
        <f t="shared" si="2"/>
        <v>0</v>
      </c>
      <c r="N40">
        <f t="shared" si="2"/>
        <v>0</v>
      </c>
      <c r="O40">
        <f t="shared" si="2"/>
        <v>0</v>
      </c>
    </row>
    <row r="41" spans="1:15" x14ac:dyDescent="0.2">
      <c r="D41">
        <f t="shared" ref="D41:O41" si="3">COUNTIF(D10:D36,"A")</f>
        <v>1</v>
      </c>
      <c r="E41">
        <f t="shared" si="3"/>
        <v>0</v>
      </c>
      <c r="F41">
        <f t="shared" si="3"/>
        <v>0</v>
      </c>
      <c r="G41">
        <f t="shared" si="3"/>
        <v>0</v>
      </c>
      <c r="H41">
        <f t="shared" si="3"/>
        <v>0</v>
      </c>
      <c r="I41">
        <f t="shared" si="3"/>
        <v>0</v>
      </c>
      <c r="J41">
        <f t="shared" si="3"/>
        <v>0</v>
      </c>
      <c r="K41">
        <f t="shared" si="3"/>
        <v>0</v>
      </c>
      <c r="L41">
        <f t="shared" si="3"/>
        <v>0</v>
      </c>
      <c r="M41">
        <f t="shared" si="3"/>
        <v>0</v>
      </c>
      <c r="N41">
        <f t="shared" si="3"/>
        <v>0</v>
      </c>
      <c r="O41">
        <f t="shared" si="3"/>
        <v>0</v>
      </c>
    </row>
    <row r="42" spans="1:15" x14ac:dyDescent="0.2">
      <c r="D42">
        <f>D38*$H3+D39*$H4+D40*$H5+D41*$H6</f>
        <v>10</v>
      </c>
      <c r="E42">
        <f>E38*$H3+E39*$H4+E40*$H5+E41*$H6</f>
        <v>0</v>
      </c>
      <c r="F42">
        <f>F38*$H3+F39*$H4+F40*$H5+F41*$H6</f>
        <v>0</v>
      </c>
      <c r="G42">
        <f>G38*$H3+G39*$H4+G40*$H5+G41*$H6</f>
        <v>0</v>
      </c>
      <c r="H42">
        <f>H38*$H3+H39*$H4+H40*$H5+H41*$H6</f>
        <v>0</v>
      </c>
      <c r="I42">
        <f>I38*$H3+I39*$H4+I40*$H5+I41*$H6</f>
        <v>0</v>
      </c>
      <c r="J42">
        <f>J38*$H3+J39*$H4+J40*$H5+J41*$H6</f>
        <v>0</v>
      </c>
      <c r="K42">
        <f>K38*$H3+K39*$H4+K40*$H5+K41*$H6</f>
        <v>0</v>
      </c>
      <c r="L42">
        <f>L38*$H3+L39*$H4+L40*$H5+L41*$H6</f>
        <v>0</v>
      </c>
      <c r="M42">
        <f>M38*$H3+M39*$H4+M40*$H5+M41*$H6</f>
        <v>0</v>
      </c>
      <c r="N42">
        <f>N38*$H3+N39*$H4+N40*$H5+N41*$H6</f>
        <v>0</v>
      </c>
      <c r="O42">
        <f>O38*$H3+O39*$H4+O40*$H5+O41*$H6</f>
        <v>0</v>
      </c>
    </row>
    <row r="52" spans="2:15" x14ac:dyDescent="0.2">
      <c r="B52" s="44" t="s">
        <v>28</v>
      </c>
      <c r="C52" s="45"/>
      <c r="D52" s="18" t="s">
        <v>8</v>
      </c>
      <c r="E52" s="18" t="s">
        <v>15</v>
      </c>
      <c r="F52" s="18" t="s">
        <v>16</v>
      </c>
      <c r="G52" s="18" t="s">
        <v>17</v>
      </c>
      <c r="H52" s="18" t="s">
        <v>18</v>
      </c>
      <c r="I52" s="18" t="s">
        <v>19</v>
      </c>
      <c r="J52" s="18" t="s">
        <v>20</v>
      </c>
      <c r="K52" s="18" t="s">
        <v>21</v>
      </c>
      <c r="L52" s="18" t="s">
        <v>22</v>
      </c>
      <c r="M52" s="18" t="s">
        <v>23</v>
      </c>
      <c r="N52" s="18" t="s">
        <v>24</v>
      </c>
      <c r="O52" s="18" t="s">
        <v>25</v>
      </c>
    </row>
    <row r="53" spans="2:15" ht="16" customHeight="1" x14ac:dyDescent="0.2">
      <c r="B53" s="42" t="s">
        <v>29</v>
      </c>
      <c r="C53" s="43"/>
      <c r="D53" s="46">
        <f>IFERROR((COUNTIF(D10:D36,"P")+COUNTIF(D10:D36,"A"))/COUNTIF(D10:D36,"*"),"")</f>
        <v>0.5</v>
      </c>
      <c r="E53" s="46" t="str">
        <f>IFERROR((COUNTIF(E10:E36,"P")+COUNTIF(E10:E36,"A"))/COUNTIF(E10:E36,"*"),"")</f>
        <v/>
      </c>
      <c r="F53" s="46" t="str">
        <f>IFERROR((COUNTIF(F10:F36,"P")+COUNTIF(F10:F36,"A"))/COUNTIF(F10:F36,"*"),"")</f>
        <v/>
      </c>
      <c r="G53" s="46" t="str">
        <f>IFERROR((COUNTIF(G10:G36,"P")+COUNTIF(G10:G36,"A"))/COUNTIF(G10:G36,"*"),"")</f>
        <v/>
      </c>
      <c r="H53" s="46" t="str">
        <f>IFERROR((COUNTIF(H10:H36,"P")+COUNTIF(H10:H36,"A"))/COUNTIF(H10:H36,"*"),"")</f>
        <v/>
      </c>
      <c r="I53" s="46" t="str">
        <f>IFERROR((COUNTIF(I10:I36,"P")+COUNTIF(I10:I36,"A"))/COUNTIF(I10:I36,"*"),"")</f>
        <v/>
      </c>
      <c r="J53" s="46" t="str">
        <f>IFERROR((COUNTIF(J10:J36,"P")+COUNTIF(J10:J36,"A"))/COUNTIF(J10:J36,"*"),"")</f>
        <v/>
      </c>
      <c r="K53" s="46" t="str">
        <f>IFERROR((COUNTIF(K10:K36,"P")+COUNTIF(K10:K36,"A"))/COUNTIF(K10:K36,"*"),"")</f>
        <v/>
      </c>
      <c r="L53" s="46" t="str">
        <f>IFERROR((COUNTIF(L10:L36,"P")+COUNTIF(L10:L36,"A"))/COUNTIF(L10:L36,"*"),"")</f>
        <v/>
      </c>
      <c r="M53" s="46" t="str">
        <f>IFERROR((COUNTIF(M10:M36,"P")+COUNTIF(M10:M36,"A"))/COUNTIF(M10:M36,"*"),"")</f>
        <v/>
      </c>
      <c r="N53" s="46" t="str">
        <f>IFERROR((COUNTIF(N10:N36,"P")+COUNTIF(N10:N36,"A"))/COUNTIF(N10:N36,"*"),"")</f>
        <v/>
      </c>
      <c r="O53" s="46" t="str">
        <f>IFERROR((COUNTIF(O10:O36,"P")+COUNTIF(O10:O36,"A"))/COUNTIF(O10:O36,"*"),"")</f>
        <v/>
      </c>
    </row>
    <row r="54" spans="2:15" x14ac:dyDescent="0.2">
      <c r="B54" s="40" t="s">
        <v>30</v>
      </c>
      <c r="C54" s="41"/>
      <c r="D54" s="38">
        <f>IFERROR(D42/COUNTIF(D10:D36,"*"),"")</f>
        <v>2.5</v>
      </c>
      <c r="E54" s="38" t="str">
        <f>IFERROR(E42/COUNTIF(E10:E36,"*"),"")</f>
        <v/>
      </c>
      <c r="F54" s="38" t="str">
        <f>IFERROR(F42/COUNTIF(F10:F36,"*"),"")</f>
        <v/>
      </c>
      <c r="G54" s="38" t="str">
        <f>IFERROR(G42/COUNTIF(G10:G36,"*"),"")</f>
        <v/>
      </c>
      <c r="H54" s="38" t="str">
        <f>IFERROR(H42/COUNTIF(H10:H36,"*"),"")</f>
        <v/>
      </c>
      <c r="I54" s="38" t="str">
        <f>IFERROR(I42/COUNTIF(I10:I36,"*"),"")</f>
        <v/>
      </c>
      <c r="J54" s="38" t="str">
        <f>IFERROR(J42/COUNTIF(J10:J36,"*"),"")</f>
        <v/>
      </c>
      <c r="K54" s="38" t="str">
        <f>IFERROR(K42/COUNTIF(K10:K36,"*"),"")</f>
        <v/>
      </c>
      <c r="L54" s="38" t="str">
        <f>IFERROR(L42/COUNTIF(L10:L36,"*"),"")</f>
        <v/>
      </c>
      <c r="M54" s="38" t="str">
        <f>IFERROR(M42/COUNTIF(M10:M36,"*"),"")</f>
        <v/>
      </c>
      <c r="N54" s="38" t="str">
        <f>IFERROR(N42/COUNTIF(N10:N36,"*"),"")</f>
        <v/>
      </c>
      <c r="O54" s="38" t="str">
        <f>IFERROR(O42/COUNTIF(O10:O36,"*"),"")</f>
        <v/>
      </c>
    </row>
    <row r="55" spans="2:15" x14ac:dyDescent="0.2">
      <c r="B55" s="44" t="s">
        <v>57</v>
      </c>
      <c r="C55" s="4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x14ac:dyDescent="0.2">
      <c r="B56" s="47" t="str">
        <f>F3</f>
        <v>Needs Improvement</v>
      </c>
      <c r="C56" s="47"/>
      <c r="D56" s="6">
        <f>D38</f>
        <v>1</v>
      </c>
      <c r="E56" s="6">
        <f t="shared" ref="E56:O59" si="4">E38</f>
        <v>0</v>
      </c>
      <c r="F56" s="6">
        <f t="shared" si="4"/>
        <v>0</v>
      </c>
      <c r="G56" s="6">
        <f t="shared" si="4"/>
        <v>0</v>
      </c>
      <c r="H56" s="6">
        <f t="shared" si="4"/>
        <v>0</v>
      </c>
      <c r="I56" s="6">
        <f t="shared" si="4"/>
        <v>0</v>
      </c>
      <c r="J56" s="6">
        <f t="shared" si="4"/>
        <v>0</v>
      </c>
      <c r="K56" s="6">
        <f t="shared" si="4"/>
        <v>0</v>
      </c>
      <c r="L56" s="6">
        <f t="shared" si="4"/>
        <v>0</v>
      </c>
      <c r="M56" s="6">
        <f t="shared" si="4"/>
        <v>0</v>
      </c>
      <c r="N56" s="6">
        <f t="shared" si="4"/>
        <v>0</v>
      </c>
      <c r="O56" s="6">
        <f t="shared" si="4"/>
        <v>0</v>
      </c>
    </row>
    <row r="57" spans="2:15" x14ac:dyDescent="0.2">
      <c r="B57" s="47" t="str">
        <f>F4</f>
        <v>Basic</v>
      </c>
      <c r="C57" s="47"/>
      <c r="D57" s="6">
        <f>D39</f>
        <v>1</v>
      </c>
      <c r="E57" s="6">
        <f t="shared" si="4"/>
        <v>0</v>
      </c>
      <c r="F57" s="6">
        <f t="shared" si="4"/>
        <v>0</v>
      </c>
      <c r="G57" s="6">
        <f t="shared" si="4"/>
        <v>0</v>
      </c>
      <c r="H57" s="6">
        <f t="shared" si="4"/>
        <v>0</v>
      </c>
      <c r="I57" s="6">
        <f t="shared" si="4"/>
        <v>0</v>
      </c>
      <c r="J57" s="6">
        <f t="shared" si="4"/>
        <v>0</v>
      </c>
      <c r="K57" s="6">
        <f t="shared" si="4"/>
        <v>0</v>
      </c>
      <c r="L57" s="6">
        <f t="shared" si="4"/>
        <v>0</v>
      </c>
      <c r="M57" s="6">
        <f t="shared" si="4"/>
        <v>0</v>
      </c>
      <c r="N57" s="6">
        <f t="shared" si="4"/>
        <v>0</v>
      </c>
      <c r="O57" s="6">
        <f t="shared" si="4"/>
        <v>0</v>
      </c>
    </row>
    <row r="58" spans="2:15" x14ac:dyDescent="0.2">
      <c r="B58" s="47" t="str">
        <f>F5</f>
        <v>Proficient</v>
      </c>
      <c r="C58" s="47"/>
      <c r="D58" s="6">
        <f>D40</f>
        <v>1</v>
      </c>
      <c r="E58" s="6">
        <f t="shared" si="4"/>
        <v>0</v>
      </c>
      <c r="F58" s="6">
        <f t="shared" si="4"/>
        <v>0</v>
      </c>
      <c r="G58" s="6">
        <f t="shared" si="4"/>
        <v>0</v>
      </c>
      <c r="H58" s="6">
        <f t="shared" si="4"/>
        <v>0</v>
      </c>
      <c r="I58" s="6">
        <f t="shared" si="4"/>
        <v>0</v>
      </c>
      <c r="J58" s="6">
        <f t="shared" si="4"/>
        <v>0</v>
      </c>
      <c r="K58" s="6">
        <f t="shared" si="4"/>
        <v>0</v>
      </c>
      <c r="L58" s="6">
        <f t="shared" si="4"/>
        <v>0</v>
      </c>
      <c r="M58" s="6">
        <f t="shared" si="4"/>
        <v>0</v>
      </c>
      <c r="N58" s="6">
        <f t="shared" si="4"/>
        <v>0</v>
      </c>
      <c r="O58" s="6">
        <f t="shared" si="4"/>
        <v>0</v>
      </c>
    </row>
    <row r="59" spans="2:15" x14ac:dyDescent="0.2">
      <c r="B59" s="47" t="str">
        <f>F6</f>
        <v>Advanced</v>
      </c>
      <c r="C59" s="47"/>
      <c r="D59" s="6">
        <f>D41</f>
        <v>1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6">
        <f t="shared" si="4"/>
        <v>0</v>
      </c>
      <c r="K59" s="6">
        <f t="shared" si="4"/>
        <v>0</v>
      </c>
      <c r="L59" s="6">
        <f t="shared" si="4"/>
        <v>0</v>
      </c>
      <c r="M59" s="6">
        <f t="shared" si="4"/>
        <v>0</v>
      </c>
      <c r="N59" s="6">
        <f t="shared" si="4"/>
        <v>0</v>
      </c>
      <c r="O59" s="6">
        <f t="shared" si="4"/>
        <v>0</v>
      </c>
    </row>
  </sheetData>
  <mergeCells count="10">
    <mergeCell ref="B56:C56"/>
    <mergeCell ref="B57:C57"/>
    <mergeCell ref="B58:C58"/>
    <mergeCell ref="B59:C59"/>
    <mergeCell ref="F2:H2"/>
    <mergeCell ref="B5:D6"/>
    <mergeCell ref="B52:C52"/>
    <mergeCell ref="B53:C53"/>
    <mergeCell ref="B54:C54"/>
    <mergeCell ref="B55:C55"/>
  </mergeCells>
  <conditionalFormatting sqref="D10:O36">
    <cfRule type="containsText" dxfId="7" priority="1" operator="containsText" text="A">
      <formula>NOT(ISERROR(SEARCH("A",D10)))</formula>
    </cfRule>
    <cfRule type="containsText" dxfId="6" priority="2" operator="containsText" text="P">
      <formula>NOT(ISERROR(SEARCH("P",D10)))</formula>
    </cfRule>
    <cfRule type="containsText" dxfId="5" priority="3" operator="containsText" text="B">
      <formula>NOT(ISERROR(SEARCH("B",D10)))</formula>
    </cfRule>
    <cfRule type="containsText" dxfId="4" priority="4" operator="containsText" text="NI">
      <formula>NOT(ISERROR(SEARCH("NI",D10)))</formula>
    </cfRule>
  </conditionalFormatting>
  <dataValidations count="1">
    <dataValidation type="list" allowBlank="1" showInputMessage="1" showErrorMessage="1" sqref="D10:O36" xr:uid="{5FA70A39-CF02-534A-B3EB-CD27685D8546}">
      <formula1>$G$3:$G$6</formula1>
    </dataValidation>
  </dataValidations>
  <pageMargins left="0.75" right="0.75" top="1" bottom="1" header="0.5" footer="0.5"/>
  <pageSetup scale="60" fitToWidth="2" orientation="landscape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AEC2-160C-6C4B-B2D0-FB29BD3B52FC}">
  <sheetPr>
    <tabColor rgb="FFCCFFCC"/>
    <pageSetUpPr fitToPage="1"/>
  </sheetPr>
  <dimension ref="A1:O59"/>
  <sheetViews>
    <sheetView showGridLines="0" workbookViewId="0">
      <selection activeCell="A35" sqref="A35"/>
    </sheetView>
  </sheetViews>
  <sheetFormatPr baseColWidth="10" defaultRowHeight="16" x14ac:dyDescent="0.2"/>
  <cols>
    <col min="1" max="2" width="15.1640625" customWidth="1"/>
    <col min="3" max="3" width="11.33203125" customWidth="1"/>
    <col min="4" max="17" width="26.1640625" customWidth="1"/>
  </cols>
  <sheetData>
    <row r="1" spans="1:15" ht="20" thickBot="1" x14ac:dyDescent="0.3">
      <c r="A1" s="1" t="s">
        <v>0</v>
      </c>
    </row>
    <row r="2" spans="1:15" ht="17" thickBot="1" x14ac:dyDescent="0.25">
      <c r="F2" s="24" t="s">
        <v>31</v>
      </c>
      <c r="G2" s="25"/>
      <c r="H2" s="26"/>
    </row>
    <row r="3" spans="1:15" x14ac:dyDescent="0.2">
      <c r="A3" s="7" t="s">
        <v>26</v>
      </c>
      <c r="B3" s="8"/>
      <c r="C3" s="7" t="s">
        <v>27</v>
      </c>
      <c r="D3" s="8"/>
      <c r="E3" s="22"/>
      <c r="F3" s="31" t="s">
        <v>1</v>
      </c>
      <c r="G3" s="23" t="s">
        <v>11</v>
      </c>
      <c r="H3" s="27">
        <v>1</v>
      </c>
    </row>
    <row r="4" spans="1:15" ht="17" thickBot="1" x14ac:dyDescent="0.25">
      <c r="F4" s="32" t="s">
        <v>2</v>
      </c>
      <c r="G4" s="12" t="s">
        <v>12</v>
      </c>
      <c r="H4" s="28">
        <v>2</v>
      </c>
    </row>
    <row r="5" spans="1:15" ht="26" customHeight="1" x14ac:dyDescent="0.2">
      <c r="A5" s="2" t="s">
        <v>5</v>
      </c>
      <c r="B5" s="34" t="s">
        <v>32</v>
      </c>
      <c r="C5" s="34"/>
      <c r="D5" s="35"/>
      <c r="F5" s="32" t="s">
        <v>3</v>
      </c>
      <c r="G5" s="12" t="s">
        <v>13</v>
      </c>
      <c r="H5" s="28">
        <v>3</v>
      </c>
    </row>
    <row r="6" spans="1:15" ht="20" customHeight="1" thickBot="1" x14ac:dyDescent="0.25">
      <c r="A6" s="10"/>
      <c r="B6" s="36"/>
      <c r="C6" s="36"/>
      <c r="D6" s="37"/>
      <c r="F6" s="33" t="s">
        <v>4</v>
      </c>
      <c r="G6" s="29" t="s">
        <v>14</v>
      </c>
      <c r="H6" s="30">
        <v>4</v>
      </c>
    </row>
    <row r="7" spans="1:15" x14ac:dyDescent="0.2">
      <c r="A7" s="4"/>
      <c r="B7" s="9"/>
      <c r="C7" s="9"/>
      <c r="D7" s="9"/>
    </row>
    <row r="8" spans="1:15" x14ac:dyDescent="0.2">
      <c r="D8" s="3" t="s">
        <v>8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</row>
    <row r="9" spans="1:15" ht="17" x14ac:dyDescent="0.2">
      <c r="A9" s="3" t="s">
        <v>6</v>
      </c>
      <c r="B9" s="3" t="s">
        <v>7</v>
      </c>
      <c r="C9" s="3" t="s">
        <v>10</v>
      </c>
      <c r="D9" s="11" t="s">
        <v>9</v>
      </c>
      <c r="E9" s="11" t="s">
        <v>9</v>
      </c>
      <c r="F9" s="11" t="s">
        <v>9</v>
      </c>
      <c r="G9" s="11" t="s">
        <v>9</v>
      </c>
      <c r="H9" s="11" t="s">
        <v>9</v>
      </c>
      <c r="I9" s="11" t="s">
        <v>9</v>
      </c>
      <c r="J9" s="11" t="s">
        <v>9</v>
      </c>
      <c r="K9" s="11" t="s">
        <v>9</v>
      </c>
      <c r="L9" s="11" t="s">
        <v>9</v>
      </c>
      <c r="M9" s="11" t="s">
        <v>9</v>
      </c>
      <c r="N9" s="11" t="s">
        <v>9</v>
      </c>
      <c r="O9" s="11" t="s">
        <v>9</v>
      </c>
    </row>
    <row r="10" spans="1:15" x14ac:dyDescent="0.2">
      <c r="A10" s="6"/>
      <c r="B10" s="6"/>
      <c r="C10" s="6"/>
      <c r="D10" s="12" t="s">
        <v>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">
      <c r="A11" s="13"/>
      <c r="B11" s="13"/>
      <c r="C11" s="13"/>
      <c r="D11" s="14" t="s">
        <v>12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6"/>
      <c r="B12" s="6"/>
      <c r="C12" s="6"/>
      <c r="D12" s="12" t="s">
        <v>13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">
      <c r="A13" s="13"/>
      <c r="B13" s="13"/>
      <c r="C13" s="13"/>
      <c r="D13" s="14" t="s">
        <v>14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6"/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6"/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6"/>
      <c r="B18" s="6"/>
      <c r="C18" s="6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6"/>
      <c r="B20" s="6"/>
      <c r="C20" s="6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13"/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6"/>
      <c r="B22" s="6"/>
      <c r="C22" s="6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13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5" customFormat="1" x14ac:dyDescent="0.2">
      <c r="A24" s="15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5" customFormat="1" x14ac:dyDescent="0.2">
      <c r="A26" s="15"/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">
      <c r="A27" s="13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5" customFormat="1" x14ac:dyDescent="0.2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">
      <c r="A29" s="13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6"/>
      <c r="B30" s="6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">
      <c r="A31" s="13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6"/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">
      <c r="A33" s="13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6"/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13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6"/>
      <c r="B36" s="6"/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8" spans="1:15" x14ac:dyDescent="0.2">
      <c r="D38">
        <f t="shared" ref="D38:O38" si="0">COUNTIF(D10:D36,"NI")</f>
        <v>1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si="0"/>
        <v>0</v>
      </c>
      <c r="N38">
        <f t="shared" si="0"/>
        <v>0</v>
      </c>
      <c r="O38">
        <f t="shared" si="0"/>
        <v>0</v>
      </c>
    </row>
    <row r="39" spans="1:15" x14ac:dyDescent="0.2">
      <c r="D39">
        <f t="shared" ref="D39:O39" si="1">COUNTIF(D10:D36,"B")</f>
        <v>1</v>
      </c>
      <c r="E39">
        <f t="shared" si="1"/>
        <v>0</v>
      </c>
      <c r="F39">
        <f t="shared" si="1"/>
        <v>0</v>
      </c>
      <c r="G39">
        <f t="shared" si="1"/>
        <v>0</v>
      </c>
      <c r="H39">
        <f t="shared" si="1"/>
        <v>0</v>
      </c>
      <c r="I39">
        <f t="shared" si="1"/>
        <v>0</v>
      </c>
      <c r="J39">
        <f t="shared" si="1"/>
        <v>0</v>
      </c>
      <c r="K39">
        <f t="shared" si="1"/>
        <v>0</v>
      </c>
      <c r="L39">
        <f t="shared" si="1"/>
        <v>0</v>
      </c>
      <c r="M39">
        <f t="shared" si="1"/>
        <v>0</v>
      </c>
      <c r="N39">
        <f t="shared" si="1"/>
        <v>0</v>
      </c>
      <c r="O39">
        <f t="shared" si="1"/>
        <v>0</v>
      </c>
    </row>
    <row r="40" spans="1:15" x14ac:dyDescent="0.2">
      <c r="D40">
        <f t="shared" ref="D40:O40" si="2">COUNTIF(D10:D36,"P")</f>
        <v>1</v>
      </c>
      <c r="E40">
        <f t="shared" si="2"/>
        <v>0</v>
      </c>
      <c r="F40">
        <f t="shared" si="2"/>
        <v>0</v>
      </c>
      <c r="G40">
        <f t="shared" si="2"/>
        <v>0</v>
      </c>
      <c r="H40">
        <f t="shared" si="2"/>
        <v>0</v>
      </c>
      <c r="I40">
        <f t="shared" si="2"/>
        <v>0</v>
      </c>
      <c r="J40">
        <f t="shared" si="2"/>
        <v>0</v>
      </c>
      <c r="K40">
        <f t="shared" si="2"/>
        <v>0</v>
      </c>
      <c r="L40">
        <f t="shared" si="2"/>
        <v>0</v>
      </c>
      <c r="M40">
        <f t="shared" si="2"/>
        <v>0</v>
      </c>
      <c r="N40">
        <f t="shared" si="2"/>
        <v>0</v>
      </c>
      <c r="O40">
        <f t="shared" si="2"/>
        <v>0</v>
      </c>
    </row>
    <row r="41" spans="1:15" x14ac:dyDescent="0.2">
      <c r="D41">
        <f t="shared" ref="D41:O41" si="3">COUNTIF(D10:D36,"A")</f>
        <v>1</v>
      </c>
      <c r="E41">
        <f t="shared" si="3"/>
        <v>0</v>
      </c>
      <c r="F41">
        <f t="shared" si="3"/>
        <v>0</v>
      </c>
      <c r="G41">
        <f t="shared" si="3"/>
        <v>0</v>
      </c>
      <c r="H41">
        <f t="shared" si="3"/>
        <v>0</v>
      </c>
      <c r="I41">
        <f t="shared" si="3"/>
        <v>0</v>
      </c>
      <c r="J41">
        <f t="shared" si="3"/>
        <v>0</v>
      </c>
      <c r="K41">
        <f t="shared" si="3"/>
        <v>0</v>
      </c>
      <c r="L41">
        <f t="shared" si="3"/>
        <v>0</v>
      </c>
      <c r="M41">
        <f t="shared" si="3"/>
        <v>0</v>
      </c>
      <c r="N41">
        <f t="shared" si="3"/>
        <v>0</v>
      </c>
      <c r="O41">
        <f t="shared" si="3"/>
        <v>0</v>
      </c>
    </row>
    <row r="42" spans="1:15" x14ac:dyDescent="0.2">
      <c r="D42">
        <f>D38*$H3+D39*$H4+D40*$H5+D41*$H6</f>
        <v>10</v>
      </c>
      <c r="E42">
        <f>E38*$H3+E39*$H4+E40*$H5+E41*$H6</f>
        <v>0</v>
      </c>
      <c r="F42">
        <f>F38*$H3+F39*$H4+F40*$H5+F41*$H6</f>
        <v>0</v>
      </c>
      <c r="G42">
        <f>G38*$H3+G39*$H4+G40*$H5+G41*$H6</f>
        <v>0</v>
      </c>
      <c r="H42">
        <f>H38*$H3+H39*$H4+H40*$H5+H41*$H6</f>
        <v>0</v>
      </c>
      <c r="I42">
        <f>I38*$H3+I39*$H4+I40*$H5+I41*$H6</f>
        <v>0</v>
      </c>
      <c r="J42">
        <f>J38*$H3+J39*$H4+J40*$H5+J41*$H6</f>
        <v>0</v>
      </c>
      <c r="K42">
        <f>K38*$H3+K39*$H4+K40*$H5+K41*$H6</f>
        <v>0</v>
      </c>
      <c r="L42">
        <f>L38*$H3+L39*$H4+L40*$H5+L41*$H6</f>
        <v>0</v>
      </c>
      <c r="M42">
        <f>M38*$H3+M39*$H4+M40*$H5+M41*$H6</f>
        <v>0</v>
      </c>
      <c r="N42">
        <f>N38*$H3+N39*$H4+N40*$H5+N41*$H6</f>
        <v>0</v>
      </c>
      <c r="O42">
        <f>O38*$H3+O39*$H4+O40*$H5+O41*$H6</f>
        <v>0</v>
      </c>
    </row>
    <row r="52" spans="2:15" x14ac:dyDescent="0.2">
      <c r="B52" s="44" t="s">
        <v>28</v>
      </c>
      <c r="C52" s="45"/>
      <c r="D52" s="18" t="s">
        <v>8</v>
      </c>
      <c r="E52" s="18" t="s">
        <v>15</v>
      </c>
      <c r="F52" s="18" t="s">
        <v>16</v>
      </c>
      <c r="G52" s="18" t="s">
        <v>17</v>
      </c>
      <c r="H52" s="18" t="s">
        <v>18</v>
      </c>
      <c r="I52" s="18" t="s">
        <v>19</v>
      </c>
      <c r="J52" s="18" t="s">
        <v>20</v>
      </c>
      <c r="K52" s="18" t="s">
        <v>21</v>
      </c>
      <c r="L52" s="18" t="s">
        <v>22</v>
      </c>
      <c r="M52" s="18" t="s">
        <v>23</v>
      </c>
      <c r="N52" s="18" t="s">
        <v>24</v>
      </c>
      <c r="O52" s="18" t="s">
        <v>25</v>
      </c>
    </row>
    <row r="53" spans="2:15" ht="16" customHeight="1" x14ac:dyDescent="0.2">
      <c r="B53" s="42" t="s">
        <v>29</v>
      </c>
      <c r="C53" s="43"/>
      <c r="D53" s="46">
        <f>IFERROR((COUNTIF(D10:D36,"P")+COUNTIF(D10:D36,"A"))/COUNTIF(D10:D36,"*"),"")</f>
        <v>0.5</v>
      </c>
      <c r="E53" s="46" t="str">
        <f>IFERROR((COUNTIF(E10:E36,"P")+COUNTIF(E10:E36,"A"))/COUNTIF(E10:E36,"*"),"")</f>
        <v/>
      </c>
      <c r="F53" s="46" t="str">
        <f>IFERROR((COUNTIF(F10:F36,"P")+COUNTIF(F10:F36,"A"))/COUNTIF(F10:F36,"*"),"")</f>
        <v/>
      </c>
      <c r="G53" s="46" t="str">
        <f>IFERROR((COUNTIF(G10:G36,"P")+COUNTIF(G10:G36,"A"))/COUNTIF(G10:G36,"*"),"")</f>
        <v/>
      </c>
      <c r="H53" s="46" t="str">
        <f>IFERROR((COUNTIF(H10:H36,"P")+COUNTIF(H10:H36,"A"))/COUNTIF(H10:H36,"*"),"")</f>
        <v/>
      </c>
      <c r="I53" s="46" t="str">
        <f>IFERROR((COUNTIF(I10:I36,"P")+COUNTIF(I10:I36,"A"))/COUNTIF(I10:I36,"*"),"")</f>
        <v/>
      </c>
      <c r="J53" s="46" t="str">
        <f>IFERROR((COUNTIF(J10:J36,"P")+COUNTIF(J10:J36,"A"))/COUNTIF(J10:J36,"*"),"")</f>
        <v/>
      </c>
      <c r="K53" s="46" t="str">
        <f>IFERROR((COUNTIF(K10:K36,"P")+COUNTIF(K10:K36,"A"))/COUNTIF(K10:K36,"*"),"")</f>
        <v/>
      </c>
      <c r="L53" s="46" t="str">
        <f>IFERROR((COUNTIF(L10:L36,"P")+COUNTIF(L10:L36,"A"))/COUNTIF(L10:L36,"*"),"")</f>
        <v/>
      </c>
      <c r="M53" s="46" t="str">
        <f>IFERROR((COUNTIF(M10:M36,"P")+COUNTIF(M10:M36,"A"))/COUNTIF(M10:M36,"*"),"")</f>
        <v/>
      </c>
      <c r="N53" s="46" t="str">
        <f>IFERROR((COUNTIF(N10:N36,"P")+COUNTIF(N10:N36,"A"))/COUNTIF(N10:N36,"*"),"")</f>
        <v/>
      </c>
      <c r="O53" s="46" t="str">
        <f>IFERROR((COUNTIF(O10:O36,"P")+COUNTIF(O10:O36,"A"))/COUNTIF(O10:O36,"*"),"")</f>
        <v/>
      </c>
    </row>
    <row r="54" spans="2:15" x14ac:dyDescent="0.2">
      <c r="B54" s="40" t="s">
        <v>30</v>
      </c>
      <c r="C54" s="41"/>
      <c r="D54" s="38">
        <f>IFERROR(D42/COUNTIF(D10:D36,"*"),"")</f>
        <v>2.5</v>
      </c>
      <c r="E54" s="38" t="str">
        <f>IFERROR(E42/COUNTIF(E10:E36,"*"),"")</f>
        <v/>
      </c>
      <c r="F54" s="38" t="str">
        <f>IFERROR(F42/COUNTIF(F10:F36,"*"),"")</f>
        <v/>
      </c>
      <c r="G54" s="38" t="str">
        <f>IFERROR(G42/COUNTIF(G10:G36,"*"),"")</f>
        <v/>
      </c>
      <c r="H54" s="38" t="str">
        <f>IFERROR(H42/COUNTIF(H10:H36,"*"),"")</f>
        <v/>
      </c>
      <c r="I54" s="38" t="str">
        <f>IFERROR(I42/COUNTIF(I10:I36,"*"),"")</f>
        <v/>
      </c>
      <c r="J54" s="38" t="str">
        <f>IFERROR(J42/COUNTIF(J10:J36,"*"),"")</f>
        <v/>
      </c>
      <c r="K54" s="38" t="str">
        <f>IFERROR(K42/COUNTIF(K10:K36,"*"),"")</f>
        <v/>
      </c>
      <c r="L54" s="38" t="str">
        <f>IFERROR(L42/COUNTIF(L10:L36,"*"),"")</f>
        <v/>
      </c>
      <c r="M54" s="38" t="str">
        <f>IFERROR(M42/COUNTIF(M10:M36,"*"),"")</f>
        <v/>
      </c>
      <c r="N54" s="38" t="str">
        <f>IFERROR(N42/COUNTIF(N10:N36,"*"),"")</f>
        <v/>
      </c>
      <c r="O54" s="38" t="str">
        <f>IFERROR(O42/COUNTIF(O10:O36,"*"),"")</f>
        <v/>
      </c>
    </row>
    <row r="55" spans="2:15" x14ac:dyDescent="0.2">
      <c r="B55" s="44" t="s">
        <v>57</v>
      </c>
      <c r="C55" s="4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x14ac:dyDescent="0.2">
      <c r="B56" s="47" t="str">
        <f>F3</f>
        <v>Needs Improvement</v>
      </c>
      <c r="C56" s="47"/>
      <c r="D56" s="6">
        <f>D38</f>
        <v>1</v>
      </c>
      <c r="E56" s="6">
        <f t="shared" ref="E56:O59" si="4">E38</f>
        <v>0</v>
      </c>
      <c r="F56" s="6">
        <f t="shared" si="4"/>
        <v>0</v>
      </c>
      <c r="G56" s="6">
        <f t="shared" si="4"/>
        <v>0</v>
      </c>
      <c r="H56" s="6">
        <f t="shared" si="4"/>
        <v>0</v>
      </c>
      <c r="I56" s="6">
        <f t="shared" si="4"/>
        <v>0</v>
      </c>
      <c r="J56" s="6">
        <f t="shared" si="4"/>
        <v>0</v>
      </c>
      <c r="K56" s="6">
        <f t="shared" si="4"/>
        <v>0</v>
      </c>
      <c r="L56" s="6">
        <f t="shared" si="4"/>
        <v>0</v>
      </c>
      <c r="M56" s="6">
        <f t="shared" si="4"/>
        <v>0</v>
      </c>
      <c r="N56" s="6">
        <f t="shared" si="4"/>
        <v>0</v>
      </c>
      <c r="O56" s="6">
        <f t="shared" si="4"/>
        <v>0</v>
      </c>
    </row>
    <row r="57" spans="2:15" x14ac:dyDescent="0.2">
      <c r="B57" s="47" t="str">
        <f>F4</f>
        <v>Basic</v>
      </c>
      <c r="C57" s="47"/>
      <c r="D57" s="6">
        <f>D39</f>
        <v>1</v>
      </c>
      <c r="E57" s="6">
        <f t="shared" si="4"/>
        <v>0</v>
      </c>
      <c r="F57" s="6">
        <f t="shared" si="4"/>
        <v>0</v>
      </c>
      <c r="G57" s="6">
        <f t="shared" si="4"/>
        <v>0</v>
      </c>
      <c r="H57" s="6">
        <f t="shared" si="4"/>
        <v>0</v>
      </c>
      <c r="I57" s="6">
        <f t="shared" si="4"/>
        <v>0</v>
      </c>
      <c r="J57" s="6">
        <f t="shared" si="4"/>
        <v>0</v>
      </c>
      <c r="K57" s="6">
        <f t="shared" si="4"/>
        <v>0</v>
      </c>
      <c r="L57" s="6">
        <f t="shared" si="4"/>
        <v>0</v>
      </c>
      <c r="M57" s="6">
        <f t="shared" si="4"/>
        <v>0</v>
      </c>
      <c r="N57" s="6">
        <f t="shared" si="4"/>
        <v>0</v>
      </c>
      <c r="O57" s="6">
        <f t="shared" si="4"/>
        <v>0</v>
      </c>
    </row>
    <row r="58" spans="2:15" x14ac:dyDescent="0.2">
      <c r="B58" s="47" t="str">
        <f>F5</f>
        <v>Proficient</v>
      </c>
      <c r="C58" s="47"/>
      <c r="D58" s="6">
        <f>D40</f>
        <v>1</v>
      </c>
      <c r="E58" s="6">
        <f t="shared" si="4"/>
        <v>0</v>
      </c>
      <c r="F58" s="6">
        <f t="shared" si="4"/>
        <v>0</v>
      </c>
      <c r="G58" s="6">
        <f t="shared" si="4"/>
        <v>0</v>
      </c>
      <c r="H58" s="6">
        <f t="shared" si="4"/>
        <v>0</v>
      </c>
      <c r="I58" s="6">
        <f t="shared" si="4"/>
        <v>0</v>
      </c>
      <c r="J58" s="6">
        <f t="shared" si="4"/>
        <v>0</v>
      </c>
      <c r="K58" s="6">
        <f t="shared" si="4"/>
        <v>0</v>
      </c>
      <c r="L58" s="6">
        <f t="shared" si="4"/>
        <v>0</v>
      </c>
      <c r="M58" s="6">
        <f t="shared" si="4"/>
        <v>0</v>
      </c>
      <c r="N58" s="6">
        <f t="shared" si="4"/>
        <v>0</v>
      </c>
      <c r="O58" s="6">
        <f t="shared" si="4"/>
        <v>0</v>
      </c>
    </row>
    <row r="59" spans="2:15" x14ac:dyDescent="0.2">
      <c r="B59" s="47" t="str">
        <f>F6</f>
        <v>Advanced</v>
      </c>
      <c r="C59" s="47"/>
      <c r="D59" s="6">
        <f>D41</f>
        <v>1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6">
        <f t="shared" si="4"/>
        <v>0</v>
      </c>
      <c r="K59" s="6">
        <f t="shared" si="4"/>
        <v>0</v>
      </c>
      <c r="L59" s="6">
        <f t="shared" si="4"/>
        <v>0</v>
      </c>
      <c r="M59" s="6">
        <f t="shared" si="4"/>
        <v>0</v>
      </c>
      <c r="N59" s="6">
        <f t="shared" si="4"/>
        <v>0</v>
      </c>
      <c r="O59" s="6">
        <f t="shared" si="4"/>
        <v>0</v>
      </c>
    </row>
  </sheetData>
  <mergeCells count="10">
    <mergeCell ref="B56:C56"/>
    <mergeCell ref="B57:C57"/>
    <mergeCell ref="B58:C58"/>
    <mergeCell ref="B59:C59"/>
    <mergeCell ref="F2:H2"/>
    <mergeCell ref="B5:D6"/>
    <mergeCell ref="B52:C52"/>
    <mergeCell ref="B53:C53"/>
    <mergeCell ref="B54:C54"/>
    <mergeCell ref="B55:C55"/>
  </mergeCells>
  <conditionalFormatting sqref="D10:O36">
    <cfRule type="containsText" dxfId="3" priority="1" operator="containsText" text="A">
      <formula>NOT(ISERROR(SEARCH("A",D10)))</formula>
    </cfRule>
    <cfRule type="containsText" dxfId="2" priority="2" operator="containsText" text="P">
      <formula>NOT(ISERROR(SEARCH("P",D10)))</formula>
    </cfRule>
    <cfRule type="containsText" dxfId="1" priority="3" operator="containsText" text="B">
      <formula>NOT(ISERROR(SEARCH("B",D10)))</formula>
    </cfRule>
    <cfRule type="containsText" dxfId="0" priority="4" operator="containsText" text="NI">
      <formula>NOT(ISERROR(SEARCH("NI",D10)))</formula>
    </cfRule>
  </conditionalFormatting>
  <dataValidations count="1">
    <dataValidation type="list" allowBlank="1" showInputMessage="1" showErrorMessage="1" sqref="D10:O36" xr:uid="{EB9C43E3-60FB-FC41-9814-04E2E8B7AE64}">
      <formula1>$G$3:$G$6</formula1>
    </dataValidation>
  </dataValidations>
  <pageMargins left="0.75" right="0.75" top="1" bottom="1" header="0.5" footer="0.5"/>
  <pageSetup scale="60" fitToWidth="2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SAMPLE</vt:lpstr>
      <vt:lpstr>Unit Assessment 1</vt:lpstr>
      <vt:lpstr>Unit Assessment 2</vt:lpstr>
      <vt:lpstr>Unit Assessment 3</vt:lpstr>
      <vt:lpstr>SAMPLE!Print_Area</vt:lpstr>
      <vt:lpstr>'Unit Assessment 1'!Print_Area</vt:lpstr>
      <vt:lpstr>'Unit Assessment 2'!Print_Area</vt:lpstr>
      <vt:lpstr>'Unit Assessment 3'!Print_Area</vt:lpstr>
    </vt:vector>
  </TitlesOfParts>
  <Company>University of Notre Dame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Kirkland</dc:creator>
  <cp:lastModifiedBy>Patrick Kirkland</cp:lastModifiedBy>
  <cp:lastPrinted>2015-05-14T13:47:52Z</cp:lastPrinted>
  <dcterms:created xsi:type="dcterms:W3CDTF">2014-08-18T18:59:05Z</dcterms:created>
  <dcterms:modified xsi:type="dcterms:W3CDTF">2018-09-05T18:24:29Z</dcterms:modified>
</cp:coreProperties>
</file>